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R:\Corporate\Board\Judge Doherty\Expense Disclosure\"/>
    </mc:Choice>
  </mc:AlternateContent>
  <xr:revisionPtr revIDLastSave="0" documentId="13_ncr:1_{CA6D1A0B-270D-49B2-AAAB-603CC8FD138E}"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37" i="3"/>
  <c r="C25" i="2"/>
  <c r="C46" i="1"/>
  <c r="C60" i="1"/>
  <c r="C22" i="1"/>
  <c r="B6" i="13" l="1"/>
  <c r="E60" i="13"/>
  <c r="C60" i="13"/>
  <c r="C27" i="4"/>
  <c r="C26" i="4"/>
  <c r="B60" i="13" l="1"/>
  <c r="B59" i="13"/>
  <c r="D59" i="13"/>
  <c r="B58" i="13"/>
  <c r="D58" i="13"/>
  <c r="D57" i="13"/>
  <c r="B57" i="13"/>
  <c r="D56" i="13"/>
  <c r="B56" i="13"/>
  <c r="D55" i="13"/>
  <c r="B55" i="13"/>
  <c r="B2" i="4"/>
  <c r="B3" i="4"/>
  <c r="B2" i="3"/>
  <c r="B3" i="3"/>
  <c r="B2" i="2"/>
  <c r="B3" i="2"/>
  <c r="F58" i="13" l="1"/>
  <c r="D25" i="2" s="1"/>
  <c r="F60" i="13"/>
  <c r="E25" i="4" s="1"/>
  <c r="F59" i="13"/>
  <c r="D37" i="3" s="1"/>
  <c r="F57" i="13"/>
  <c r="D60" i="1" s="1"/>
  <c r="F56" i="13"/>
  <c r="D46" i="1" s="1"/>
  <c r="F55" i="13"/>
  <c r="D22" i="1" s="1"/>
  <c r="C13" i="13"/>
  <c r="C12" i="13"/>
  <c r="C11" i="13"/>
  <c r="C16" i="13" l="1"/>
  <c r="C17" i="13"/>
  <c r="B5" i="4" l="1"/>
  <c r="B4" i="4"/>
  <c r="B5" i="3"/>
  <c r="B4" i="3"/>
  <c r="B5" i="2"/>
  <c r="B4" i="2"/>
  <c r="C15" i="13" l="1"/>
  <c r="F12" i="13" l="1"/>
  <c r="C25" i="4"/>
  <c r="F11" i="13" s="1"/>
  <c r="F13" i="13" l="1"/>
  <c r="B60" i="1"/>
  <c r="B17" i="13" s="1"/>
  <c r="B46" i="1"/>
  <c r="B16" i="13" s="1"/>
  <c r="B22" i="1"/>
  <c r="B15" i="13" s="1"/>
  <c r="B37" i="3" l="1"/>
  <c r="B13" i="13" s="1"/>
  <c r="B25" i="2"/>
  <c r="B12" i="13" s="1"/>
  <c r="B11" i="13" l="1"/>
  <c r="B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<sst xmlns="http://schemas.openxmlformats.org/spreadsheetml/2006/main" count="349" uniqueCount="202">
  <si>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</si>
  <si>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</si>
  <si>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</si>
  <si>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</si>
  <si>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</si>
  <si>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</si>
  <si>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</si>
  <si>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</si>
  <si>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</si>
  <si>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</si>
  <si>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</si>
  <si>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</si>
  <si>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</si>
  <si>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</si>
  <si>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</si>
  <si>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</si>
  <si>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</si>
  <si>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</si>
  <si>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</si>
  <si>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</si>
  <si>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</si>
  <si>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</si>
  <si>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</si>
  <si>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</si>
  <si>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</si>
  <si>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</si>
  <si>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</si>
  <si>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</si>
  <si>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</si>
  <si>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</si>
  <si>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</si>
  <si>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</si>
  <si>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</si>
  <si>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</si>
  <si>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</si>
  <si>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</si>
  <si>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</si>
  <si>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</si>
  <si>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</si>
  <si>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</si>
  <si>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</si>
  <si>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</si>
  <si>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</si>
  <si>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</si>
  <si>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</si>
  <si>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</si>
  <si>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</si>
  <si>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</si>
  <si>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</si>
  <si>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</si>
  <si>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</si>
  <si>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</si>
  <si>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</si>
  <si>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</si>
  <si>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</si>
  <si>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</si>
  <si>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</si>
  <si>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</si>
  <si>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</si>
  <si>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</si>
  <si>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</si>
  <si>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</si>
  <si>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</si>
  <si>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</si>
  <si>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</si>
  <si>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</si>
  <si>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</si>
  <si>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</si>
  <si>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</si>
  <si>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</si>
  <si>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</si>
  <si>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</si>
  <si>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</si>
  <si>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</si>
  <si>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</si>
  <si>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</si>
  <si>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</si>
  <si>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</si>
  <si>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</si>
  <si>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</si>
  <si>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</si>
  <si>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</si>
  <si>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</si>
  <si>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</si>
  <si>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</si>
  <si>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</si>
  <si>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</si>
  <si>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</si>
  <si>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</si>
  <si>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</si>
  <si>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</si>
  <si>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</si>
  <si>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</si>
  <si>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</si>
  <si>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</si>
  <si>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</si>
  <si>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</si>
  <si>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</si>
  <si>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</si>
  <si>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</si>
  <si>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</si>
  <si>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</si>
  <si>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</si>
  <si>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</si>
  <si>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</si>
  <si>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</si>
  <si>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</si>
  <si>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</si>
  <si>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</si>
  <si>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</si>
  <si>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</si>
  <si>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</si>
  <si>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</si>
  <si>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</si>
  <si>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</si>
  <si>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</si>
  <si>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</si>
  <si>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</si>
  <si>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</si>
  <si>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</si>
  <si>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</si>
  <si>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</si>
  <si>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</si>
  <si>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</si>
  <si>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</si>
  <si>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</si>
  <si>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</si>
  <si>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</si>
  <si>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</si>
  <si>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</si>
  <si>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</si>
  <si>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</si>
  <si>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</si>
  <si>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</si>
  <si>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</si>
  <si>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</si>
  <si>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</si>
  <si>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</si>
  <si>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</si>
  <si>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</si>
  <si>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</si>
  <si>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</si>
  <si>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</si>
  <si>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</si>
  <si>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</si>
  <si>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</si>
  <si>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</si>
  <si>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</si>
  <si>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</si>
  <si>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</si>
  <si>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</si>
  <si>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</si>
  <si>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</si>
  <si>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</si>
  <si>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</si>
  <si>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</si>
  <si>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</si>
  <si>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</si>
  <si>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</si>
  <si>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</si>
  <si>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</si>
  <si>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</si>
  <si>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</si>
  <si>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</si>
  <si>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</si>
  <si>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</si>
  <si>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</si>
  <si>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</si>
  <si>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</si>
  <si>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Independent Police Conduct Authority</t>
  </si>
  <si>
    <t>Judge Colin John Doherty</t>
  </si>
  <si>
    <t>Spark</t>
  </si>
  <si>
    <t>Business Mobile Sharer Plan</t>
  </si>
  <si>
    <t>Usage Costs</t>
  </si>
  <si>
    <t>Wellington</t>
  </si>
  <si>
    <t>Taxi Costs x1</t>
  </si>
  <si>
    <t>Meeting at Police National Head Quarters (PNHQ)</t>
  </si>
  <si>
    <t>Flight</t>
  </si>
  <si>
    <t>Interviews in Auckland Ref: 21-8874</t>
  </si>
  <si>
    <t>Auckland</t>
  </si>
  <si>
    <t>Auckland/Wellington</t>
  </si>
  <si>
    <t>Christchurch/Auckland</t>
  </si>
  <si>
    <t>Auckland/Christchuch</t>
  </si>
  <si>
    <t>New Booking Fee Web</t>
  </si>
  <si>
    <t xml:space="preserve">Interviews in Auckland Ref: 21-8874 </t>
  </si>
  <si>
    <t>Change Fee Domestic Offline</t>
  </si>
  <si>
    <t>Accomodation x3</t>
  </si>
  <si>
    <t>Invoice - Chargeback handling fee for costng 29084350</t>
  </si>
  <si>
    <t>Taxi to Wellington Airport</t>
  </si>
  <si>
    <t>Taxi</t>
  </si>
  <si>
    <t>Expenses - Taxi and Food</t>
  </si>
  <si>
    <t>Roaming Pack 21.06.22 - 28.06.22</t>
  </si>
  <si>
    <t>Australia</t>
  </si>
  <si>
    <t>Usage Costs 19.6.22 - 20.06.22</t>
  </si>
  <si>
    <t>Interviews in New Plymouth Ref 22-13297</t>
  </si>
  <si>
    <t>Flights/booking fee/airline preseating</t>
  </si>
  <si>
    <t>New Plymouth</t>
  </si>
  <si>
    <t>Interviews in Auckland Ref 21-8874</t>
  </si>
  <si>
    <t>Rental car / Fees</t>
  </si>
  <si>
    <t>Flights/Accomodation/Fees</t>
  </si>
  <si>
    <t>Board Members - Simon Murdoch and Liz Sinclair</t>
  </si>
  <si>
    <t>No information to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</si>
</sst>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5" zoomScaleNormal="100" workbookViewId="0">
      <selection activeCell="A20" sqref="A20"/>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12" sqref="G1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170</v>
      </c>
      <c r="C3" s="173"/>
      <c r="D3" s="173"/>
      <c r="E3" s="173"/>
      <c r="F3" s="173"/>
      <c r="G3" s="46"/>
      <c r="H3" s="46"/>
      <c r="I3" s="46"/>
      <c r="J3" s="46"/>
      <c r="K3" s="46"/>
    </row>
    <row r="4" spans="1:11" ht="21" customHeight="1" x14ac:dyDescent="0.2">
      <c r="A4" s="4" t="s">
        <v>54</v>
      </c>
      <c r="B4" s="174">
        <v>44378</v>
      </c>
      <c r="C4" s="174"/>
      <c r="D4" s="174"/>
      <c r="E4" s="174"/>
      <c r="F4" s="174"/>
      <c r="G4" s="46"/>
      <c r="H4" s="46"/>
      <c r="I4" s="46"/>
      <c r="J4" s="46"/>
      <c r="K4" s="46"/>
    </row>
    <row r="5" spans="1:11" ht="21" customHeight="1" x14ac:dyDescent="0.2">
      <c r="A5" s="4" t="s">
        <v>55</v>
      </c>
      <c r="B5" s="174">
        <v>44742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200</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2865.5699999999997</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expenses'!B37</f>
        <v>850.89000000000021</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Travel!B46</f>
        <v>2851.5899999999997</v>
      </c>
      <c r="C16" s="104" t="str">
        <f>C11</f>
        <v>Figures include GST (where applicable)</v>
      </c>
      <c r="D16" s="59"/>
      <c r="E16" s="8"/>
      <c r="F16" s="60"/>
      <c r="G16" s="46"/>
      <c r="H16" s="46"/>
      <c r="I16" s="46"/>
      <c r="J16" s="46"/>
      <c r="K16" s="46"/>
    </row>
    <row r="17" spans="1:11" ht="27.75" customHeight="1" x14ac:dyDescent="0.2">
      <c r="A17" s="11" t="s">
        <v>72</v>
      </c>
      <c r="B17" s="96">
        <f>Travel!B60</f>
        <v>13.98</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COUNT(Travel!B26:B45)</f>
        <v>13</v>
      </c>
      <c r="C56" s="111"/>
      <c r="D56" s="111">
        <f>COUNTIF(Travel!D26:D45,"*")</f>
        <v>13</v>
      </c>
      <c r="E56" s="112"/>
      <c r="F56" s="112" t="b">
        <f>MIN(B56,D56)=MAX(B56,D56)</f>
        <v>1</v>
      </c>
    </row>
    <row r="57" spans="1:11" hidden="1" x14ac:dyDescent="0.2">
      <c r="A57" s="122"/>
      <c r="B57" s="111">
        <f>COUNT(Travel!B50:B59)</f>
        <v>1</v>
      </c>
      <c r="C57" s="111"/>
      <c r="D57" s="111">
        <f>COUNTIF(Travel!D50:D59,"*")</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expenses'!B11:B36)</f>
        <v>24</v>
      </c>
      <c r="C59" s="112"/>
      <c r="D59" s="112">
        <f>COUNTIF('All other expenses'!D11:D36,"*")</f>
        <v>24</v>
      </c>
      <c r="E59" s="112"/>
      <c r="F59" s="112" t="b">
        <f>MIN(B59,D59)=MAX(B59,D59)</f>
        <v>1</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8"/>
  <sheetViews>
    <sheetView topLeftCell="A22" zoomScaleNormal="100" workbookViewId="0">
      <selection activeCell="F24" sqref="F2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
        <v>169</v>
      </c>
      <c r="C2" s="175"/>
      <c r="D2" s="175"/>
      <c r="E2" s="175"/>
      <c r="F2" s="46"/>
    </row>
    <row r="3" spans="1:6" ht="21" customHeight="1" x14ac:dyDescent="0.2">
      <c r="A3" s="4" t="s">
        <v>110</v>
      </c>
      <c r="B3" s="175" t="s">
        <v>170</v>
      </c>
      <c r="C3" s="175"/>
      <c r="D3" s="175"/>
      <c r="E3" s="175"/>
      <c r="F3" s="46"/>
    </row>
    <row r="4" spans="1:6" ht="21" customHeight="1" x14ac:dyDescent="0.2">
      <c r="A4" s="4" t="s">
        <v>111</v>
      </c>
      <c r="B4" s="175">
        <v>44378</v>
      </c>
      <c r="C4" s="175"/>
      <c r="D4" s="175"/>
      <c r="E4" s="175"/>
      <c r="F4" s="46"/>
    </row>
    <row r="5" spans="1:6" ht="21" customHeight="1" x14ac:dyDescent="0.2">
      <c r="A5" s="4" t="s">
        <v>112</v>
      </c>
      <c r="B5" s="175">
        <v>44742</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v>44528</v>
      </c>
      <c r="B27" s="158">
        <v>223.1</v>
      </c>
      <c r="C27" s="159" t="s">
        <v>178</v>
      </c>
      <c r="D27" s="159" t="s">
        <v>177</v>
      </c>
      <c r="E27" s="160" t="s">
        <v>181</v>
      </c>
      <c r="F27" s="1"/>
    </row>
    <row r="28" spans="1:6" s="87" customFormat="1" x14ac:dyDescent="0.2">
      <c r="A28" s="157">
        <v>44528</v>
      </c>
      <c r="B28" s="158">
        <v>252.5</v>
      </c>
      <c r="C28" s="159" t="s">
        <v>178</v>
      </c>
      <c r="D28" s="159" t="s">
        <v>177</v>
      </c>
      <c r="E28" s="160" t="s">
        <v>182</v>
      </c>
      <c r="F28" s="1"/>
    </row>
    <row r="29" spans="1:6" s="87" customFormat="1" x14ac:dyDescent="0.2">
      <c r="A29" s="157">
        <v>44528</v>
      </c>
      <c r="B29" s="158">
        <v>5.75</v>
      </c>
      <c r="C29" s="159" t="s">
        <v>178</v>
      </c>
      <c r="D29" s="159" t="s">
        <v>183</v>
      </c>
      <c r="E29" s="160" t="s">
        <v>182</v>
      </c>
      <c r="F29" s="1"/>
    </row>
    <row r="30" spans="1:6" s="87" customFormat="1" x14ac:dyDescent="0.2">
      <c r="A30" s="157">
        <v>44528</v>
      </c>
      <c r="B30" s="158">
        <v>28.13</v>
      </c>
      <c r="C30" s="159" t="s">
        <v>178</v>
      </c>
      <c r="D30" s="159" t="s">
        <v>177</v>
      </c>
      <c r="E30" s="160" t="s">
        <v>180</v>
      </c>
      <c r="F30" s="1"/>
    </row>
    <row r="31" spans="1:6" s="87" customFormat="1" x14ac:dyDescent="0.2">
      <c r="A31" s="157">
        <v>44528</v>
      </c>
      <c r="B31" s="158">
        <v>23</v>
      </c>
      <c r="C31" s="159" t="s">
        <v>184</v>
      </c>
      <c r="D31" s="159" t="s">
        <v>185</v>
      </c>
      <c r="E31" s="160" t="s">
        <v>179</v>
      </c>
      <c r="F31" s="1"/>
    </row>
    <row r="32" spans="1:6" s="87" customFormat="1" x14ac:dyDescent="0.2">
      <c r="A32" s="157">
        <v>44531</v>
      </c>
      <c r="B32" s="158">
        <v>68.16</v>
      </c>
      <c r="C32" s="159" t="s">
        <v>188</v>
      </c>
      <c r="D32" s="159" t="s">
        <v>189</v>
      </c>
      <c r="E32" s="160" t="s">
        <v>174</v>
      </c>
      <c r="F32" s="1"/>
    </row>
    <row r="33" spans="1:6" s="87" customFormat="1" x14ac:dyDescent="0.2">
      <c r="A33" s="157">
        <v>44531</v>
      </c>
      <c r="B33" s="158">
        <v>733</v>
      </c>
      <c r="C33" s="159" t="s">
        <v>178</v>
      </c>
      <c r="D33" s="159" t="s">
        <v>186</v>
      </c>
      <c r="E33" s="160" t="s">
        <v>179</v>
      </c>
      <c r="F33" s="1"/>
    </row>
    <row r="34" spans="1:6" s="87" customFormat="1" x14ac:dyDescent="0.2">
      <c r="A34" s="157">
        <v>44531</v>
      </c>
      <c r="B34" s="158">
        <v>4.5999999999999996</v>
      </c>
      <c r="C34" s="159" t="s">
        <v>178</v>
      </c>
      <c r="D34" s="159" t="s">
        <v>187</v>
      </c>
      <c r="E34" s="160" t="s">
        <v>179</v>
      </c>
      <c r="F34" s="1"/>
    </row>
    <row r="35" spans="1:6" s="87" customFormat="1" x14ac:dyDescent="0.2">
      <c r="A35" s="157">
        <v>44537</v>
      </c>
      <c r="B35" s="158">
        <v>102.89</v>
      </c>
      <c r="C35" s="159" t="s">
        <v>178</v>
      </c>
      <c r="D35" s="159" t="s">
        <v>190</v>
      </c>
      <c r="E35" s="160" t="s">
        <v>179</v>
      </c>
      <c r="F35" s="1"/>
    </row>
    <row r="36" spans="1:6" s="87" customFormat="1" x14ac:dyDescent="0.2">
      <c r="A36" s="157">
        <v>44678</v>
      </c>
      <c r="B36" s="158">
        <v>517.29999999999995</v>
      </c>
      <c r="C36" s="159" t="s">
        <v>194</v>
      </c>
      <c r="D36" s="159" t="s">
        <v>195</v>
      </c>
      <c r="E36" s="160" t="s">
        <v>196</v>
      </c>
      <c r="F36" s="1"/>
    </row>
    <row r="37" spans="1:6" s="87" customFormat="1" x14ac:dyDescent="0.2">
      <c r="A37" s="157">
        <v>44698</v>
      </c>
      <c r="B37" s="158">
        <v>692.58</v>
      </c>
      <c r="C37" s="159" t="s">
        <v>194</v>
      </c>
      <c r="D37" s="159" t="s">
        <v>199</v>
      </c>
      <c r="E37" s="160" t="s">
        <v>196</v>
      </c>
      <c r="F37" s="1"/>
    </row>
    <row r="38" spans="1:6" s="87" customFormat="1" x14ac:dyDescent="0.2">
      <c r="A38" s="157">
        <v>44729</v>
      </c>
      <c r="B38" s="158">
        <v>129.19999999999999</v>
      </c>
      <c r="C38" s="159" t="s">
        <v>197</v>
      </c>
      <c r="D38" s="159" t="s">
        <v>198</v>
      </c>
      <c r="E38" s="160" t="s">
        <v>179</v>
      </c>
      <c r="F38" s="1"/>
    </row>
    <row r="39" spans="1:6" s="87" customFormat="1" x14ac:dyDescent="0.2">
      <c r="A39" s="157">
        <v>44729</v>
      </c>
      <c r="B39" s="158">
        <v>71.38</v>
      </c>
      <c r="C39" s="159" t="s">
        <v>188</v>
      </c>
      <c r="D39" s="159" t="s">
        <v>189</v>
      </c>
      <c r="E39" s="160" t="s">
        <v>174</v>
      </c>
      <c r="F39" s="1"/>
    </row>
    <row r="40" spans="1:6" s="87" customFormat="1" x14ac:dyDescent="0.2">
      <c r="A40" s="157"/>
      <c r="B40" s="158"/>
      <c r="C40" s="159"/>
      <c r="D40" s="159"/>
      <c r="E40" s="160"/>
      <c r="F40" s="1"/>
    </row>
    <row r="41" spans="1:6" s="87" customFormat="1" x14ac:dyDescent="0.2">
      <c r="A41" s="157"/>
      <c r="B41" s="158"/>
      <c r="C41" s="159"/>
      <c r="D41" s="159"/>
      <c r="E41" s="160"/>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59"/>
      <c r="D44" s="159"/>
      <c r="E44" s="160"/>
      <c r="F44" s="1"/>
    </row>
    <row r="45" spans="1:6" s="87" customFormat="1" hidden="1" x14ac:dyDescent="0.2">
      <c r="A45" s="147"/>
      <c r="B45" s="148"/>
      <c r="C45" s="149"/>
      <c r="D45" s="149"/>
      <c r="E45" s="150"/>
      <c r="F45" s="1"/>
    </row>
    <row r="46" spans="1:6" ht="19.5" customHeight="1" x14ac:dyDescent="0.2">
      <c r="A46" s="107" t="s">
        <v>125</v>
      </c>
      <c r="B46" s="108">
        <f>SUM(B26:B45)</f>
        <v>2851.5899999999997</v>
      </c>
      <c r="C46" s="168" t="str">
        <f>IF(SUBTOTAL(3,B26:B45)=SUBTOTAL(103,B26:B45),'Summary and sign-off'!$A$48,'Summary and sign-off'!$A$49)</f>
        <v>Check - there are no hidden rows with data</v>
      </c>
      <c r="D46" s="176" t="str">
        <f>IF('Summary and sign-off'!F56='Summary and sign-off'!F54,'Summary and sign-off'!A51,'Summary and sign-off'!A50)</f>
        <v>Check - each entry provides sufficient information</v>
      </c>
      <c r="E46" s="176"/>
      <c r="F46" s="46"/>
    </row>
    <row r="47" spans="1:6" ht="10.5" customHeight="1" x14ac:dyDescent="0.2">
      <c r="A47" s="27"/>
      <c r="B47" s="22"/>
      <c r="C47" s="27"/>
      <c r="D47" s="27"/>
      <c r="E47" s="27"/>
      <c r="F47" s="27"/>
    </row>
    <row r="48" spans="1:6" ht="24.75" customHeight="1" x14ac:dyDescent="0.2">
      <c r="A48" s="177" t="s">
        <v>126</v>
      </c>
      <c r="B48" s="177"/>
      <c r="C48" s="177"/>
      <c r="D48" s="177"/>
      <c r="E48" s="177"/>
      <c r="F48" s="46"/>
    </row>
    <row r="49" spans="1:6" ht="27" customHeight="1" x14ac:dyDescent="0.2">
      <c r="A49" s="35" t="s">
        <v>117</v>
      </c>
      <c r="B49" s="35" t="s">
        <v>62</v>
      </c>
      <c r="C49" s="35" t="s">
        <v>127</v>
      </c>
      <c r="D49" s="35" t="s">
        <v>128</v>
      </c>
      <c r="E49" s="35" t="s">
        <v>121</v>
      </c>
      <c r="F49" s="49"/>
    </row>
    <row r="50" spans="1:6" s="87" customFormat="1" hidden="1" x14ac:dyDescent="0.2">
      <c r="A50" s="133"/>
      <c r="B50" s="134"/>
      <c r="C50" s="135"/>
      <c r="D50" s="135"/>
      <c r="E50" s="136"/>
      <c r="F50" s="1"/>
    </row>
    <row r="51" spans="1:6" s="87" customFormat="1" x14ac:dyDescent="0.2">
      <c r="A51" s="157">
        <v>44469</v>
      </c>
      <c r="B51" s="158">
        <v>13.98</v>
      </c>
      <c r="C51" s="159" t="s">
        <v>176</v>
      </c>
      <c r="D51" s="159" t="s">
        <v>175</v>
      </c>
      <c r="E51" s="160" t="s">
        <v>174</v>
      </c>
      <c r="F51" s="1"/>
    </row>
    <row r="52" spans="1:6" s="87" customFormat="1" x14ac:dyDescent="0.2">
      <c r="A52" s="157"/>
      <c r="B52" s="158"/>
      <c r="C52" s="159"/>
      <c r="D52" s="159"/>
      <c r="E52" s="160"/>
      <c r="F52" s="1"/>
    </row>
    <row r="53" spans="1:6" s="87" customFormat="1" x14ac:dyDescent="0.2">
      <c r="A53" s="157"/>
      <c r="B53" s="158"/>
      <c r="C53" s="159"/>
      <c r="D53" s="159"/>
      <c r="E53" s="160"/>
      <c r="F53" s="1"/>
    </row>
    <row r="54" spans="1:6" s="87" customFormat="1" x14ac:dyDescent="0.2">
      <c r="A54" s="157"/>
      <c r="B54" s="158"/>
      <c r="C54" s="159"/>
      <c r="D54" s="159"/>
      <c r="E54" s="160"/>
      <c r="F54" s="1"/>
    </row>
    <row r="55" spans="1:6" s="87" customFormat="1" x14ac:dyDescent="0.2">
      <c r="A55" s="157"/>
      <c r="B55" s="158"/>
      <c r="C55" s="159"/>
      <c r="D55" s="159"/>
      <c r="E55" s="160"/>
      <c r="F55" s="1"/>
    </row>
    <row r="56" spans="1:6" s="87" customFormat="1" x14ac:dyDescent="0.2">
      <c r="A56" s="157"/>
      <c r="B56" s="158"/>
      <c r="C56" s="159"/>
      <c r="D56" s="159"/>
      <c r="E56" s="160"/>
      <c r="F56" s="1"/>
    </row>
    <row r="57" spans="1:6" s="87" customFormat="1" x14ac:dyDescent="0.2">
      <c r="A57" s="157"/>
      <c r="B57" s="158"/>
      <c r="C57" s="159"/>
      <c r="D57" s="159"/>
      <c r="E57" s="160"/>
      <c r="F57" s="1"/>
    </row>
    <row r="58" spans="1:6" s="87" customFormat="1" x14ac:dyDescent="0.2">
      <c r="A58" s="157"/>
      <c r="B58" s="158"/>
      <c r="C58" s="159"/>
      <c r="D58" s="159"/>
      <c r="E58" s="160"/>
      <c r="F58" s="1"/>
    </row>
    <row r="59" spans="1:6" s="87" customFormat="1" hidden="1" x14ac:dyDescent="0.2">
      <c r="A59" s="133"/>
      <c r="B59" s="134"/>
      <c r="C59" s="135"/>
      <c r="D59" s="135"/>
      <c r="E59" s="136"/>
      <c r="F59" s="1"/>
    </row>
    <row r="60" spans="1:6" ht="19.5" customHeight="1" x14ac:dyDescent="0.2">
      <c r="A60" s="107" t="s">
        <v>129</v>
      </c>
      <c r="B60" s="108">
        <f>SUM(B50:B59)</f>
        <v>13.98</v>
      </c>
      <c r="C60" s="168" t="str">
        <f>IF(SUBTOTAL(3,B50:B59)=SUBTOTAL(103,B50:B59),'Summary and sign-off'!$A$48,'Summary and sign-off'!$A$49)</f>
        <v>Check - there are no hidden rows with data</v>
      </c>
      <c r="D60" s="176" t="str">
        <f>IF('Summary and sign-off'!F57='Summary and sign-off'!F54,'Summary and sign-off'!A51,'Summary and sign-off'!A50)</f>
        <v>Check - each entry provides sufficient information</v>
      </c>
      <c r="E60" s="176"/>
      <c r="F60" s="46"/>
    </row>
    <row r="61" spans="1:6" ht="10.5" customHeight="1" x14ac:dyDescent="0.2">
      <c r="A61" s="27"/>
      <c r="B61" s="92"/>
      <c r="C61" s="22"/>
      <c r="D61" s="27"/>
      <c r="E61" s="27"/>
      <c r="F61" s="27"/>
    </row>
    <row r="62" spans="1:6" ht="34.5" customHeight="1" x14ac:dyDescent="0.2">
      <c r="A62" s="50" t="s">
        <v>130</v>
      </c>
      <c r="B62" s="93">
        <f>B22+B46+B60</f>
        <v>2865.5699999999997</v>
      </c>
      <c r="C62" s="51"/>
      <c r="D62" s="51"/>
      <c r="E62" s="51"/>
      <c r="F62" s="26"/>
    </row>
    <row r="63" spans="1:6" x14ac:dyDescent="0.2">
      <c r="A63" s="27"/>
      <c r="B63" s="22"/>
      <c r="C63" s="27"/>
      <c r="D63" s="27"/>
      <c r="E63" s="27"/>
      <c r="F63" s="27"/>
    </row>
    <row r="64" spans="1:6" x14ac:dyDescent="0.2">
      <c r="A64" s="52" t="s">
        <v>73</v>
      </c>
      <c r="B64" s="25"/>
      <c r="C64" s="26"/>
      <c r="D64" s="26"/>
      <c r="E64" s="26"/>
      <c r="F64" s="27"/>
    </row>
    <row r="65" spans="1:6" ht="12.6" customHeight="1" x14ac:dyDescent="0.2">
      <c r="A65" s="23" t="s">
        <v>131</v>
      </c>
      <c r="B65" s="53"/>
      <c r="C65" s="53"/>
      <c r="D65" s="32"/>
      <c r="E65" s="32"/>
      <c r="F65" s="27"/>
    </row>
    <row r="66" spans="1:6" ht="12.95" customHeight="1" x14ac:dyDescent="0.2">
      <c r="A66" s="31" t="s">
        <v>132</v>
      </c>
      <c r="B66" s="27"/>
      <c r="C66" s="32"/>
      <c r="D66" s="27"/>
      <c r="E66" s="32"/>
      <c r="F66" s="27"/>
    </row>
    <row r="67" spans="1:6" x14ac:dyDescent="0.2">
      <c r="A67" s="31" t="s">
        <v>133</v>
      </c>
      <c r="B67" s="32"/>
      <c r="C67" s="32"/>
      <c r="D67" s="32"/>
      <c r="E67" s="54"/>
      <c r="F67" s="46"/>
    </row>
    <row r="68" spans="1:6" x14ac:dyDescent="0.2">
      <c r="A68" s="23" t="s">
        <v>79</v>
      </c>
      <c r="B68" s="25"/>
      <c r="C68" s="26"/>
      <c r="D68" s="26"/>
      <c r="E68" s="26"/>
      <c r="F68" s="27"/>
    </row>
    <row r="69" spans="1:6" ht="12.95" customHeight="1" x14ac:dyDescent="0.2">
      <c r="A69" s="31" t="s">
        <v>134</v>
      </c>
      <c r="B69" s="27"/>
      <c r="C69" s="32"/>
      <c r="D69" s="27"/>
      <c r="E69" s="32"/>
      <c r="F69" s="27"/>
    </row>
    <row r="70" spans="1:6" x14ac:dyDescent="0.2">
      <c r="A70" s="31" t="s">
        <v>135</v>
      </c>
      <c r="B70" s="32"/>
      <c r="C70" s="32"/>
      <c r="D70" s="32"/>
      <c r="E70" s="54"/>
      <c r="F70" s="46"/>
    </row>
    <row r="71" spans="1:6" x14ac:dyDescent="0.2">
      <c r="A71" s="36" t="s">
        <v>136</v>
      </c>
      <c r="B71" s="36"/>
      <c r="C71" s="36"/>
      <c r="D71" s="36"/>
      <c r="E71" s="54"/>
      <c r="F71" s="46"/>
    </row>
    <row r="72" spans="1:6" x14ac:dyDescent="0.2">
      <c r="A72" s="40"/>
      <c r="B72" s="27"/>
      <c r="C72" s="27"/>
      <c r="D72" s="27"/>
      <c r="E72" s="46"/>
      <c r="F72" s="46"/>
    </row>
    <row r="73" spans="1:6" hidden="1" x14ac:dyDescent="0.2">
      <c r="A73" s="40"/>
      <c r="B73" s="27"/>
      <c r="C73" s="27"/>
      <c r="D73" s="27"/>
      <c r="E73" s="46"/>
      <c r="F73" s="46"/>
    </row>
    <row r="74" spans="1:6" x14ac:dyDescent="0.2"/>
    <row r="78" spans="1:6" ht="12.75" hidden="1" customHeight="1" x14ac:dyDescent="0.2"/>
    <row r="79" spans="1:6" x14ac:dyDescent="0.2"/>
    <row r="80" spans="1:6" x14ac:dyDescent="0.2"/>
    <row r="81" spans="1:6" hidden="1" x14ac:dyDescent="0.2">
      <c r="A81" s="55"/>
      <c r="B81" s="46"/>
      <c r="C81" s="46"/>
      <c r="D81" s="46"/>
      <c r="E81" s="46"/>
      <c r="F81" s="46"/>
    </row>
    <row r="82" spans="1:6" hidden="1" x14ac:dyDescent="0.2">
      <c r="A82" s="55"/>
      <c r="B82" s="46"/>
      <c r="C82" s="46"/>
      <c r="D82" s="46"/>
      <c r="E82" s="46"/>
      <c r="F82" s="46"/>
    </row>
    <row r="83" spans="1:6" hidden="1" x14ac:dyDescent="0.2">
      <c r="A83" s="55"/>
      <c r="B83" s="46"/>
      <c r="C83" s="46"/>
      <c r="D83" s="46"/>
      <c r="E83" s="46"/>
      <c r="F83" s="46"/>
    </row>
    <row r="84" spans="1:6" hidden="1" x14ac:dyDescent="0.2">
      <c r="A84" s="55"/>
      <c r="B84" s="46"/>
      <c r="C84" s="46"/>
      <c r="D84" s="46"/>
      <c r="E84" s="46"/>
      <c r="F84" s="46"/>
    </row>
    <row r="85" spans="1:6" hidden="1" x14ac:dyDescent="0.2">
      <c r="A85" s="55"/>
      <c r="B85" s="46"/>
      <c r="C85" s="46"/>
      <c r="D85" s="46"/>
      <c r="E85" s="46"/>
      <c r="F85" s="46"/>
    </row>
    <row r="86" spans="1:6" x14ac:dyDescent="0.2"/>
    <row r="87" spans="1:6" x14ac:dyDescent="0.2"/>
    <row r="88" spans="1:6" x14ac:dyDescent="0.2"/>
  </sheetData>
  <sheetProtection formatCells="0" formatRows="0" insertColumns="0" insertRows="0" deleteRows="0"/>
  <mergeCells count="15">
    <mergeCell ref="B7:E7"/>
    <mergeCell ref="B5:E5"/>
    <mergeCell ref="D60:E60"/>
    <mergeCell ref="A1:E1"/>
    <mergeCell ref="A24:E24"/>
    <mergeCell ref="A48:E48"/>
    <mergeCell ref="B2:E2"/>
    <mergeCell ref="B3:E3"/>
    <mergeCell ref="B4:E4"/>
    <mergeCell ref="A8:E8"/>
    <mergeCell ref="A9:E9"/>
    <mergeCell ref="B6:E6"/>
    <mergeCell ref="D22:E22"/>
    <mergeCell ref="D46:E46"/>
    <mergeCell ref="A10:E10"/>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4:A45 A12 A21 A50 A5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1:A58 A27:A4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B50:B59 B26:B45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D17" sqref="D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Independent Police Conduct Authority</v>
      </c>
      <c r="C2" s="175"/>
      <c r="D2" s="175"/>
      <c r="E2" s="175"/>
      <c r="F2" s="38"/>
    </row>
    <row r="3" spans="1:6" ht="21" customHeight="1" x14ac:dyDescent="0.2">
      <c r="A3" s="4" t="s">
        <v>110</v>
      </c>
      <c r="B3" s="175" t="str">
        <f>'Summary and sign-off'!B3:F3</f>
        <v>Judge Colin John Doherty</v>
      </c>
      <c r="C3" s="175"/>
      <c r="D3" s="175"/>
      <c r="E3" s="175"/>
      <c r="F3" s="38"/>
    </row>
    <row r="4" spans="1:6" ht="21" customHeight="1" x14ac:dyDescent="0.2">
      <c r="A4" s="4" t="s">
        <v>111</v>
      </c>
      <c r="B4" s="175">
        <f>'Summary and sign-off'!B4:F4</f>
        <v>44378</v>
      </c>
      <c r="C4" s="175"/>
      <c r="D4" s="175"/>
      <c r="E4" s="175"/>
      <c r="F4" s="38"/>
    </row>
    <row r="5" spans="1:6" ht="21" customHeight="1" x14ac:dyDescent="0.2">
      <c r="A5" s="4" t="s">
        <v>112</v>
      </c>
      <c r="B5" s="175">
        <f>'Summary and sign-off'!B5:F5</f>
        <v>44742</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201</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topLeftCell="A19" zoomScaleNormal="100" workbookViewId="0">
      <selection activeCell="F22" sqref="F2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Independent Police Conduct Authority</v>
      </c>
      <c r="C2" s="175"/>
      <c r="D2" s="175"/>
      <c r="E2" s="175"/>
      <c r="F2" s="24"/>
    </row>
    <row r="3" spans="1:6" ht="21" customHeight="1" x14ac:dyDescent="0.2">
      <c r="A3" s="4" t="s">
        <v>110</v>
      </c>
      <c r="B3" s="175" t="str">
        <f>'Summary and sign-off'!B3:F3</f>
        <v>Judge Colin John Doherty</v>
      </c>
      <c r="C3" s="175"/>
      <c r="D3" s="175"/>
      <c r="E3" s="175"/>
      <c r="F3" s="24"/>
    </row>
    <row r="4" spans="1:6" ht="21" customHeight="1" x14ac:dyDescent="0.2">
      <c r="A4" s="4" t="s">
        <v>111</v>
      </c>
      <c r="B4" s="175">
        <f>'Summary and sign-off'!B4:F4</f>
        <v>44378</v>
      </c>
      <c r="C4" s="175"/>
      <c r="D4" s="175"/>
      <c r="E4" s="175"/>
      <c r="F4" s="24"/>
    </row>
    <row r="5" spans="1:6" ht="21" customHeight="1" x14ac:dyDescent="0.2">
      <c r="A5" s="4" t="s">
        <v>112</v>
      </c>
      <c r="B5" s="175">
        <f>'Summary and sign-off'!B5:F5</f>
        <v>44742</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44378</v>
      </c>
      <c r="B12" s="158">
        <v>25.85</v>
      </c>
      <c r="C12" s="162" t="s">
        <v>171</v>
      </c>
      <c r="D12" s="162" t="s">
        <v>172</v>
      </c>
      <c r="E12" s="163" t="s">
        <v>174</v>
      </c>
      <c r="F12" s="3"/>
    </row>
    <row r="13" spans="1:6" s="87" customFormat="1" x14ac:dyDescent="0.2">
      <c r="A13" s="157">
        <v>44378</v>
      </c>
      <c r="B13" s="158">
        <v>3.01</v>
      </c>
      <c r="C13" s="162" t="s">
        <v>171</v>
      </c>
      <c r="D13" s="162" t="s">
        <v>173</v>
      </c>
      <c r="E13" s="163" t="s">
        <v>174</v>
      </c>
      <c r="F13" s="3"/>
    </row>
    <row r="14" spans="1:6" s="87" customFormat="1" x14ac:dyDescent="0.2">
      <c r="A14" s="157">
        <v>44409</v>
      </c>
      <c r="B14" s="158">
        <v>25.85</v>
      </c>
      <c r="C14" s="162" t="s">
        <v>171</v>
      </c>
      <c r="D14" s="162" t="s">
        <v>172</v>
      </c>
      <c r="E14" s="163" t="s">
        <v>174</v>
      </c>
      <c r="F14" s="3"/>
    </row>
    <row r="15" spans="1:6" s="87" customFormat="1" x14ac:dyDescent="0.2">
      <c r="A15" s="157">
        <v>44409</v>
      </c>
      <c r="B15" s="158">
        <v>273.5</v>
      </c>
      <c r="C15" s="162" t="s">
        <v>171</v>
      </c>
      <c r="D15" s="162" t="s">
        <v>173</v>
      </c>
      <c r="E15" s="163" t="s">
        <v>174</v>
      </c>
      <c r="F15" s="3"/>
    </row>
    <row r="16" spans="1:6" s="87" customFormat="1" x14ac:dyDescent="0.2">
      <c r="A16" s="157">
        <v>44440</v>
      </c>
      <c r="B16" s="158">
        <v>25.85</v>
      </c>
      <c r="C16" s="162" t="s">
        <v>171</v>
      </c>
      <c r="D16" s="162" t="s">
        <v>172</v>
      </c>
      <c r="E16" s="163" t="s">
        <v>174</v>
      </c>
      <c r="F16" s="3"/>
    </row>
    <row r="17" spans="1:6" s="87" customFormat="1" x14ac:dyDescent="0.2">
      <c r="A17" s="157">
        <v>44440</v>
      </c>
      <c r="B17" s="158">
        <v>119.14</v>
      </c>
      <c r="C17" s="162" t="s">
        <v>171</v>
      </c>
      <c r="D17" s="162" t="s">
        <v>173</v>
      </c>
      <c r="E17" s="163" t="s">
        <v>174</v>
      </c>
      <c r="F17" s="3"/>
    </row>
    <row r="18" spans="1:6" s="87" customFormat="1" x14ac:dyDescent="0.2">
      <c r="A18" s="157">
        <v>44470</v>
      </c>
      <c r="B18" s="158">
        <v>25.85</v>
      </c>
      <c r="C18" s="162" t="s">
        <v>171</v>
      </c>
      <c r="D18" s="162" t="s">
        <v>172</v>
      </c>
      <c r="E18" s="163" t="s">
        <v>174</v>
      </c>
      <c r="F18" s="3"/>
    </row>
    <row r="19" spans="1:6" s="87" customFormat="1" x14ac:dyDescent="0.2">
      <c r="A19" s="157">
        <v>44470</v>
      </c>
      <c r="B19" s="158">
        <v>0.86</v>
      </c>
      <c r="C19" s="162" t="s">
        <v>171</v>
      </c>
      <c r="D19" s="162" t="s">
        <v>173</v>
      </c>
      <c r="E19" s="163" t="s">
        <v>174</v>
      </c>
      <c r="F19" s="3"/>
    </row>
    <row r="20" spans="1:6" s="87" customFormat="1" x14ac:dyDescent="0.2">
      <c r="A20" s="157">
        <v>44501</v>
      </c>
      <c r="B20" s="158">
        <v>25.85</v>
      </c>
      <c r="C20" s="162" t="s">
        <v>171</v>
      </c>
      <c r="D20" s="162" t="s">
        <v>172</v>
      </c>
      <c r="E20" s="163" t="s">
        <v>174</v>
      </c>
      <c r="F20" s="3"/>
    </row>
    <row r="21" spans="1:6" s="87" customFormat="1" x14ac:dyDescent="0.2">
      <c r="A21" s="157">
        <v>44501</v>
      </c>
      <c r="B21" s="158">
        <v>0.86</v>
      </c>
      <c r="C21" s="162" t="s">
        <v>171</v>
      </c>
      <c r="D21" s="162" t="s">
        <v>173</v>
      </c>
      <c r="E21" s="163" t="s">
        <v>174</v>
      </c>
      <c r="F21" s="3"/>
    </row>
    <row r="22" spans="1:6" s="87" customFormat="1" x14ac:dyDescent="0.2">
      <c r="A22" s="161">
        <v>44531</v>
      </c>
      <c r="B22" s="158">
        <v>25.85</v>
      </c>
      <c r="C22" s="162" t="s">
        <v>171</v>
      </c>
      <c r="D22" s="162" t="s">
        <v>172</v>
      </c>
      <c r="E22" s="163" t="s">
        <v>174</v>
      </c>
      <c r="F22" s="3"/>
    </row>
    <row r="23" spans="1:6" s="87" customFormat="1" x14ac:dyDescent="0.2">
      <c r="A23" s="161">
        <v>44531</v>
      </c>
      <c r="B23" s="158">
        <v>1.72</v>
      </c>
      <c r="C23" s="162" t="s">
        <v>171</v>
      </c>
      <c r="D23" s="162" t="s">
        <v>173</v>
      </c>
      <c r="E23" s="163" t="s">
        <v>174</v>
      </c>
      <c r="F23" s="3"/>
    </row>
    <row r="24" spans="1:6" s="87" customFormat="1" x14ac:dyDescent="0.2">
      <c r="A24" s="161">
        <v>44562</v>
      </c>
      <c r="B24" s="158">
        <v>25.85</v>
      </c>
      <c r="C24" s="162" t="s">
        <v>171</v>
      </c>
      <c r="D24" s="162" t="s">
        <v>172</v>
      </c>
      <c r="E24" s="163" t="s">
        <v>174</v>
      </c>
      <c r="F24" s="3"/>
    </row>
    <row r="25" spans="1:6" s="87" customFormat="1" x14ac:dyDescent="0.2">
      <c r="A25" s="161">
        <v>44562</v>
      </c>
      <c r="B25" s="158">
        <v>0.43</v>
      </c>
      <c r="C25" s="162" t="s">
        <v>171</v>
      </c>
      <c r="D25" s="162" t="s">
        <v>173</v>
      </c>
      <c r="E25" s="163" t="s">
        <v>174</v>
      </c>
      <c r="F25" s="3"/>
    </row>
    <row r="26" spans="1:6" s="87" customFormat="1" x14ac:dyDescent="0.2">
      <c r="A26" s="161">
        <v>44593</v>
      </c>
      <c r="B26" s="158">
        <v>25.85</v>
      </c>
      <c r="C26" s="162" t="s">
        <v>171</v>
      </c>
      <c r="D26" s="162" t="s">
        <v>172</v>
      </c>
      <c r="E26" s="163" t="s">
        <v>174</v>
      </c>
      <c r="F26" s="3"/>
    </row>
    <row r="27" spans="1:6" s="87" customFormat="1" x14ac:dyDescent="0.2">
      <c r="A27" s="161">
        <v>44593</v>
      </c>
      <c r="B27" s="158">
        <v>1.2</v>
      </c>
      <c r="C27" s="162" t="s">
        <v>171</v>
      </c>
      <c r="D27" s="162" t="s">
        <v>173</v>
      </c>
      <c r="E27" s="163" t="s">
        <v>174</v>
      </c>
      <c r="F27" s="3"/>
    </row>
    <row r="28" spans="1:6" s="87" customFormat="1" x14ac:dyDescent="0.2">
      <c r="A28" s="161">
        <v>44621</v>
      </c>
      <c r="B28" s="158">
        <v>25.85</v>
      </c>
      <c r="C28" s="162" t="s">
        <v>171</v>
      </c>
      <c r="D28" s="162" t="s">
        <v>172</v>
      </c>
      <c r="E28" s="163" t="s">
        <v>174</v>
      </c>
      <c r="F28" s="3"/>
    </row>
    <row r="29" spans="1:6" s="87" customFormat="1" x14ac:dyDescent="0.2">
      <c r="A29" s="161">
        <v>44652</v>
      </c>
      <c r="B29" s="158">
        <v>25.85</v>
      </c>
      <c r="C29" s="162" t="s">
        <v>171</v>
      </c>
      <c r="D29" s="162" t="s">
        <v>172</v>
      </c>
      <c r="E29" s="163" t="s">
        <v>174</v>
      </c>
      <c r="F29" s="3"/>
    </row>
    <row r="30" spans="1:6" s="87" customFormat="1" x14ac:dyDescent="0.2">
      <c r="A30" s="161">
        <v>44682</v>
      </c>
      <c r="B30" s="158">
        <v>25.85</v>
      </c>
      <c r="C30" s="162" t="s">
        <v>171</v>
      </c>
      <c r="D30" s="162" t="s">
        <v>172</v>
      </c>
      <c r="E30" s="163" t="s">
        <v>174</v>
      </c>
      <c r="F30" s="3"/>
    </row>
    <row r="31" spans="1:6" s="87" customFormat="1" x14ac:dyDescent="0.2">
      <c r="A31" s="161">
        <v>44682</v>
      </c>
      <c r="B31" s="158">
        <v>5.16</v>
      </c>
      <c r="C31" s="162" t="s">
        <v>171</v>
      </c>
      <c r="D31" s="162" t="s">
        <v>173</v>
      </c>
      <c r="E31" s="163" t="s">
        <v>174</v>
      </c>
      <c r="F31" s="3"/>
    </row>
    <row r="32" spans="1:6" s="87" customFormat="1" x14ac:dyDescent="0.2">
      <c r="A32" s="161">
        <v>44713</v>
      </c>
      <c r="B32" s="158">
        <v>25.85</v>
      </c>
      <c r="C32" s="162" t="s">
        <v>171</v>
      </c>
      <c r="D32" s="162" t="s">
        <v>172</v>
      </c>
      <c r="E32" s="163" t="s">
        <v>174</v>
      </c>
      <c r="F32" s="3"/>
    </row>
    <row r="33" spans="1:6" s="87" customFormat="1" x14ac:dyDescent="0.2">
      <c r="A33" s="161">
        <v>44713</v>
      </c>
      <c r="B33" s="158">
        <v>0.86</v>
      </c>
      <c r="C33" s="162" t="s">
        <v>171</v>
      </c>
      <c r="D33" s="162" t="s">
        <v>173</v>
      </c>
      <c r="E33" s="163" t="s">
        <v>174</v>
      </c>
      <c r="F33" s="3"/>
    </row>
    <row r="34" spans="1:6" s="87" customFormat="1" x14ac:dyDescent="0.2">
      <c r="A34" s="161">
        <v>44743</v>
      </c>
      <c r="B34" s="158">
        <v>20</v>
      </c>
      <c r="C34" s="162" t="s">
        <v>171</v>
      </c>
      <c r="D34" s="162" t="s">
        <v>191</v>
      </c>
      <c r="E34" s="163" t="s">
        <v>192</v>
      </c>
      <c r="F34" s="3"/>
    </row>
    <row r="35" spans="1:6" s="87" customFormat="1" x14ac:dyDescent="0.2">
      <c r="A35" s="161">
        <v>44743</v>
      </c>
      <c r="B35" s="158">
        <v>113.95</v>
      </c>
      <c r="C35" s="162" t="s">
        <v>171</v>
      </c>
      <c r="D35" s="162" t="s">
        <v>193</v>
      </c>
      <c r="E35" s="163" t="s">
        <v>192</v>
      </c>
      <c r="F35" s="3"/>
    </row>
    <row r="36" spans="1:6" s="87" customFormat="1" hidden="1" x14ac:dyDescent="0.2">
      <c r="A36" s="137"/>
      <c r="B36" s="134"/>
      <c r="C36" s="138"/>
      <c r="D36" s="138"/>
      <c r="E36" s="139"/>
      <c r="F36" s="3"/>
    </row>
    <row r="37" spans="1:6" ht="34.5" customHeight="1" x14ac:dyDescent="0.2">
      <c r="A37" s="88" t="s">
        <v>151</v>
      </c>
      <c r="B37" s="97">
        <f>SUM(B11:B36)</f>
        <v>850.89000000000021</v>
      </c>
      <c r="C37" s="106" t="str">
        <f>IF(SUBTOTAL(3,B11:B36)=SUBTOTAL(103,B11:B36),'Summary and sign-off'!$A$48,'Summary and sign-off'!$A$49)</f>
        <v>Check - there are no hidden rows with data</v>
      </c>
      <c r="D37" s="176" t="str">
        <f>IF('Summary and sign-off'!F59='Summary and sign-off'!F54,'Summary and sign-off'!A51,'Summary and sign-off'!A50)</f>
        <v>Check - each entry provides sufficient information</v>
      </c>
      <c r="E37" s="176"/>
      <c r="F37" s="37"/>
    </row>
    <row r="38" spans="1:6" ht="14.1" customHeight="1" x14ac:dyDescent="0.2">
      <c r="A38" s="38"/>
      <c r="B38" s="27"/>
      <c r="C38" s="20"/>
      <c r="D38" s="20"/>
      <c r="E38" s="20"/>
      <c r="F38" s="24"/>
    </row>
    <row r="39" spans="1:6" x14ac:dyDescent="0.2">
      <c r="A39" s="21" t="s">
        <v>152</v>
      </c>
      <c r="B39" s="20"/>
      <c r="C39" s="20"/>
      <c r="D39" s="20"/>
      <c r="E39" s="20"/>
      <c r="F39" s="24"/>
    </row>
    <row r="40" spans="1:6" ht="12.6" customHeight="1" x14ac:dyDescent="0.2">
      <c r="A40" s="23" t="s">
        <v>131</v>
      </c>
      <c r="B40" s="20"/>
      <c r="C40" s="20"/>
      <c r="D40" s="20"/>
      <c r="E40" s="20"/>
      <c r="F40" s="24"/>
    </row>
    <row r="41" spans="1:6" x14ac:dyDescent="0.2">
      <c r="A41" s="23" t="s">
        <v>79</v>
      </c>
      <c r="B41" s="25"/>
      <c r="C41" s="26"/>
      <c r="D41" s="26"/>
      <c r="E41" s="26"/>
      <c r="F41" s="27"/>
    </row>
    <row r="42" spans="1:6" x14ac:dyDescent="0.2">
      <c r="A42" s="31" t="s">
        <v>145</v>
      </c>
      <c r="B42" s="32"/>
      <c r="C42" s="27"/>
      <c r="D42" s="27"/>
      <c r="E42" s="27"/>
      <c r="F42" s="27"/>
    </row>
    <row r="43" spans="1:6" ht="12.75" customHeight="1" x14ac:dyDescent="0.2">
      <c r="A43" s="31" t="s">
        <v>146</v>
      </c>
      <c r="B43" s="39"/>
      <c r="C43" s="33"/>
      <c r="D43" s="33"/>
      <c r="E43" s="33"/>
      <c r="F43" s="33"/>
    </row>
    <row r="44" spans="1:6" x14ac:dyDescent="0.2">
      <c r="A44" s="38"/>
      <c r="B44" s="40"/>
      <c r="C44" s="20"/>
      <c r="D44" s="20"/>
      <c r="E44" s="20"/>
      <c r="F44" s="38"/>
    </row>
    <row r="45" spans="1:6" hidden="1" x14ac:dyDescent="0.2">
      <c r="A45" s="20"/>
      <c r="B45" s="20"/>
      <c r="C45" s="20"/>
      <c r="D45" s="20"/>
      <c r="E45" s="38"/>
    </row>
    <row r="46" spans="1:6" ht="12.75" hidden="1" customHeight="1" x14ac:dyDescent="0.2"/>
    <row r="47" spans="1:6" hidden="1" x14ac:dyDescent="0.2">
      <c r="A47" s="41"/>
      <c r="B47" s="41"/>
      <c r="C47" s="41"/>
      <c r="D47" s="41"/>
      <c r="E47" s="41"/>
      <c r="F47" s="24"/>
    </row>
    <row r="48" spans="1:6" hidden="1" x14ac:dyDescent="0.2">
      <c r="A48" s="41"/>
      <c r="B48" s="41"/>
      <c r="C48" s="41"/>
      <c r="D48" s="41"/>
      <c r="E48" s="41"/>
      <c r="F48" s="24"/>
    </row>
    <row r="49" spans="1:6" hidden="1" x14ac:dyDescent="0.2">
      <c r="A49" s="41"/>
      <c r="B49" s="41"/>
      <c r="C49" s="41"/>
      <c r="D49" s="41"/>
      <c r="E49" s="41"/>
      <c r="F49" s="24"/>
    </row>
    <row r="50" spans="1:6" hidden="1" x14ac:dyDescent="0.2">
      <c r="A50" s="41"/>
      <c r="B50" s="41"/>
      <c r="C50" s="41"/>
      <c r="D50" s="41"/>
      <c r="E50" s="41"/>
      <c r="F50" s="24"/>
    </row>
    <row r="51" spans="1:6" hidden="1" x14ac:dyDescent="0.2">
      <c r="A51" s="41"/>
      <c r="B51" s="41"/>
      <c r="C51" s="41"/>
      <c r="D51" s="41"/>
      <c r="E51" s="41"/>
      <c r="F51" s="24"/>
    </row>
    <row r="52" spans="1:6" x14ac:dyDescent="0.2"/>
    <row r="53" spans="1:6" x14ac:dyDescent="0.2"/>
  </sheetData>
  <sheetProtection sheet="1" formatCells="0" insertRows="0" deleteRows="0"/>
  <mergeCells count="10">
    <mergeCell ref="D37:E3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9" sqref="G1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Independent Police Conduct Authority</v>
      </c>
      <c r="C2" s="175"/>
      <c r="D2" s="175"/>
      <c r="E2" s="175"/>
      <c r="F2" s="175"/>
    </row>
    <row r="3" spans="1:6" ht="21" customHeight="1" x14ac:dyDescent="0.2">
      <c r="A3" s="4" t="s">
        <v>110</v>
      </c>
      <c r="B3" s="175" t="str">
        <f>'Summary and sign-off'!B3:F3</f>
        <v>Judge Colin John Doherty</v>
      </c>
      <c r="C3" s="175"/>
      <c r="D3" s="175"/>
      <c r="E3" s="175"/>
      <c r="F3" s="175"/>
    </row>
    <row r="4" spans="1:6" ht="21" customHeight="1" x14ac:dyDescent="0.2">
      <c r="A4" s="4" t="s">
        <v>111</v>
      </c>
      <c r="B4" s="175">
        <f>'Summary and sign-off'!B4:F4</f>
        <v>44378</v>
      </c>
      <c r="C4" s="175"/>
      <c r="D4" s="175"/>
      <c r="E4" s="175"/>
      <c r="F4" s="175"/>
    </row>
    <row r="5" spans="1:6" ht="21" customHeight="1" x14ac:dyDescent="0.2">
      <c r="A5" s="4" t="s">
        <v>112</v>
      </c>
      <c r="B5" s="175">
        <f>'Summary and sign-off'!B5:F5</f>
        <v>44742</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201</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Mihi Carlson</cp:lastModifiedBy>
  <cp:revision/>
  <cp:lastPrinted>2022-07-14T22:34:21Z</cp:lastPrinted>
  <dcterms:created xsi:type="dcterms:W3CDTF">2010-10-17T20:59:02Z</dcterms:created>
  <dcterms:modified xsi:type="dcterms:W3CDTF">2022-07-20T04:09:17Z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