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R:\Corporate\Governance\Board\Judge Doherty\Expense Disclosure\"/>
    </mc:Choice>
  </mc:AlternateContent>
  <xr:revisionPtr revIDLastSave="0" documentId="13_ncr:1_{27D6B7CB-9B1B-4FF3-9544-D9F6158E3715}" xr6:coauthVersionLast="45" xr6:coauthVersionMax="45" xr10:uidLastSave="{00000000-0000-0000-0000-000000000000}"/>
  <bookViews>
    <workbookView xWindow="-120" yWindow="-1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expenses'!$A$1:$E$42</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C36" i="3"/>
  <c r="C25" i="2"/>
  <c r="C43" i="1"/>
  <c r="C55" i="1"/>
  <c r="C23" i="1"/>
  <c r="B6" i="13" l="1"/>
  <c r="E59" i="13"/>
  <c r="C59" i="13"/>
  <c r="C27" i="4"/>
  <c r="C26" i="4"/>
  <c r="B59" i="13" l="1"/>
  <c r="B58" i="13"/>
  <c r="D58" i="13"/>
  <c r="B57" i="13"/>
  <c r="D57" i="13"/>
  <c r="D56" i="13"/>
  <c r="B56" i="13"/>
  <c r="D55" i="13"/>
  <c r="B55" i="13"/>
  <c r="D54" i="13"/>
  <c r="B54" i="13"/>
  <c r="B2" i="4"/>
  <c r="B3" i="4"/>
  <c r="B2" i="3"/>
  <c r="B3" i="3"/>
  <c r="B2" i="2"/>
  <c r="B3" i="2"/>
  <c r="B2" i="1"/>
  <c r="B3" i="1"/>
  <c r="F57" i="13" l="1"/>
  <c r="D25" i="2" s="1"/>
  <c r="F59" i="13"/>
  <c r="E25" i="4" s="1"/>
  <c r="F58" i="13"/>
  <c r="D36" i="3" s="1"/>
  <c r="F56" i="13"/>
  <c r="D55" i="1" s="1"/>
  <c r="F55" i="13"/>
  <c r="D43" i="1" s="1"/>
  <c r="F54" i="13"/>
  <c r="D23" i="1" s="1"/>
  <c r="C13" i="13"/>
  <c r="C12" i="13"/>
  <c r="C11" i="13"/>
  <c r="C16" i="13" l="1"/>
  <c r="C17" i="13"/>
  <c r="B5" i="4" l="1"/>
  <c r="B4" i="4"/>
  <c r="B5" i="3"/>
  <c r="B4" i="3"/>
  <c r="B5" i="2"/>
  <c r="B4" i="2"/>
  <c r="B5" i="1"/>
  <c r="B4" i="1"/>
  <c r="C15" i="13" l="1"/>
  <c r="F12" i="13" l="1"/>
  <c r="C25" i="4"/>
  <c r="F11" i="13" s="1"/>
  <c r="F13" i="13" l="1"/>
  <c r="B55" i="1"/>
  <c r="B17" i="13" s="1"/>
  <c r="B43" i="1"/>
  <c r="B16" i="13" s="1"/>
  <c r="B23" i="1"/>
  <c r="B15" i="13" s="1"/>
  <c r="B36" i="3" l="1"/>
  <c r="B13" i="13" s="1"/>
  <c r="B25" i="2"/>
  <c r="B12" i="13" s="1"/>
  <c r="B11" i="13" l="1"/>
  <c r="B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6"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<sst xmlns="http://schemas.openxmlformats.org/spreadsheetml/2006/main" count="298" uniqueCount="156">
  <si>
    <t>All Other Expenses</t>
  </si>
  <si>
    <t>Total travel expenses</t>
  </si>
  <si>
    <t xml:space="preserve">Organisation Name </t>
  </si>
  <si>
    <t>Chief Executive</t>
  </si>
  <si>
    <t>International, domestic and local travel expenses</t>
  </si>
  <si>
    <t>Chief Executive Expense Disclosure</t>
  </si>
  <si>
    <t>Notes</t>
  </si>
  <si>
    <t xml:space="preserve">Notes </t>
  </si>
  <si>
    <t>* Headings on following tabs will pre populate with what you enter on this tab</t>
  </si>
  <si>
    <t>Hospitality</t>
  </si>
  <si>
    <t>Total cost will appear automatically once you put information in rows above.</t>
  </si>
  <si>
    <t>A one-off offer of something worth $25 is not included, but if the offer is made more than once a year, it should be disclosed.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</si>
  <si>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</si>
  <si>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</si>
  <si>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</si>
  <si>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</si>
  <si>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</si>
  <si>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</si>
  <si>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</si>
  <si>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</si>
  <si>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</si>
  <si>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</si>
  <si>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</si>
  <si>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</si>
  <si>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</si>
  <si>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</si>
  <si>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</si>
  <si>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</si>
  <si>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</si>
  <si>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</si>
  <si>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</si>
  <si>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</si>
  <si>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</si>
  <si>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</si>
  <si>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</si>
  <si>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</si>
  <si>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</si>
  <si>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</si>
  <si>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</si>
  <si>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</si>
  <si>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</si>
  <si>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</si>
  <si>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</si>
  <si>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Count</t>
  </si>
  <si>
    <t>GST inclusion inconsistent</t>
  </si>
  <si>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</si>
  <si>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</si>
  <si>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</si>
  <si>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</si>
  <si>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</si>
  <si>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</si>
  <si>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</si>
  <si>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</si>
  <si>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</si>
  <si>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</si>
  <si>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</si>
  <si>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</si>
  <si>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</si>
  <si>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</si>
  <si>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</si>
  <si>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</si>
  <si>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</si>
  <si>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</si>
  <si>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</si>
  <si>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</si>
  <si>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</si>
  <si>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</si>
  <si>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</si>
  <si>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</si>
  <si>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</si>
  <si>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</si>
  <si>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</si>
  <si>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</si>
  <si>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</si>
  <si>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</si>
  <si>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</si>
  <si>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</si>
  <si>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</si>
  <si>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</si>
  <si>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</si>
  <si>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</si>
  <si>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</si>
  <si>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</si>
  <si>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</si>
  <si>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</si>
  <si>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</si>
  <si>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</si>
  <si>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</si>
  <si>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</si>
  <si>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</si>
  <si>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</si>
  <si>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</si>
  <si>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</si>
  <si>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</si>
  <si>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</si>
  <si>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</si>
  <si>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</si>
  <si>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</si>
  <si>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</si>
  <si>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</si>
  <si>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</si>
  <si>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</si>
  <si>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</si>
  <si>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</si>
  <si>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</si>
  <si>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</si>
  <si>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</si>
  <si>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</si>
  <si>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</si>
  <si>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</si>
  <si>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</si>
  <si>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</si>
  <si>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</si>
  <si>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</si>
  <si>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</si>
  <si>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</si>
  <si>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</si>
  <si>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</si>
  <si>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</si>
  <si>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Business Mobile Sharer Plan 24 Month</t>
  </si>
  <si>
    <t>Wellington</t>
  </si>
  <si>
    <t>Spark</t>
  </si>
  <si>
    <t xml:space="preserve">Spark </t>
  </si>
  <si>
    <t>NZ Police Leaders Guild - Conference Speaker</t>
  </si>
  <si>
    <t>Airfares</t>
  </si>
  <si>
    <t>Christchurch</t>
  </si>
  <si>
    <t>Subscribed Services and Usage Costs</t>
  </si>
  <si>
    <t>Independent Police Conduct Authority</t>
  </si>
  <si>
    <t>Judge Colin Doherty</t>
  </si>
  <si>
    <t>Taxi</t>
  </si>
  <si>
    <t>NZ Police Remembrance Day Service IPCA to NZ Police College</t>
  </si>
  <si>
    <t>NZ Police Remembrance Day Service NZ Police College to IPCA</t>
  </si>
  <si>
    <t>Personal Travel Change Due to IPCA Business</t>
  </si>
  <si>
    <t>NZ Police Leaders Guild Conference Speaker - Home to Wellington Airport</t>
  </si>
  <si>
    <t>NZ Police Leaders Guild Conference Speaker - Wellington Airport to Home</t>
  </si>
  <si>
    <t>Business Sharer Plan</t>
  </si>
  <si>
    <t>Executive Travel Ltd</t>
  </si>
  <si>
    <t xml:space="preserve">Service Fee </t>
  </si>
  <si>
    <t>WLG/CHC/WLG</t>
  </si>
  <si>
    <t>WLG/SYD/WLG</t>
  </si>
  <si>
    <t>Executive Travel Ltd - Attending Law Enforcement Conduct Commission meeting</t>
  </si>
  <si>
    <t>Flights</t>
  </si>
  <si>
    <t xml:space="preserve">Airfares </t>
  </si>
  <si>
    <t>Accommodation</t>
  </si>
  <si>
    <t>Service Fee</t>
  </si>
  <si>
    <t>Air New Zealand - Expense Claim</t>
  </si>
  <si>
    <t>Sydney Australia</t>
  </si>
  <si>
    <t>Air New Zealand - WLG-CHC-WLG</t>
  </si>
  <si>
    <t>Flights - NZ Police Leaders Guild Speaker</t>
  </si>
  <si>
    <t>Service Fee Chargeback</t>
  </si>
  <si>
    <t>Rental Car</t>
  </si>
  <si>
    <t>Rental Car Fees NZ Police Leaders Guild Speaker</t>
  </si>
  <si>
    <t>Corporate Cabs - to and from Wellington Airport LECC meeting in Sydney</t>
  </si>
  <si>
    <t>No information to disclose</t>
  </si>
  <si>
    <t>Indonesia Police Programme Presentation - taxis to and from venue</t>
  </si>
  <si>
    <t>Taxi from Sydney Airport to CBD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</si>
</sst>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6" fillId="7"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16" fillId="7" borderId="0" xfId="0" applyFont="1" applyFill="1" applyBorder="1" applyAlignment="1" applyProtection="1">
      <alignment vertical="center" wrapText="1"/>
    </xf>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15" fillId="7" borderId="0" xfId="0" applyFont="1" applyFill="1" applyBorder="1" applyAlignment="1" applyProtection="1">
      <alignment horizontal="left" vertical="center" readingOrder="1"/>
    </xf>
    <xf numFmtId="166" fontId="15" fillId="7" borderId="0" xfId="0" applyNumberFormat="1"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readingOrder="1"/>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27" fillId="3" borderId="0" xfId="0" applyFont="1" applyFill="1" applyBorder="1" applyAlignment="1" applyProtection="1">
      <alignment horizontal="center" vertical="center" wrapText="1"/>
    </xf>
    <xf numFmtId="166" fontId="27"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readingOrder="1"/>
      <protection locked="0"/>
    </xf>
    <xf numFmtId="167" fontId="10" fillId="9"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7" borderId="0"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tabSelected="1" zoomScaleNormal="100" workbookViewId="0">
      <selection activeCell="G10" sqref="G10"/>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36" t="s">
        <v>64</v>
      </c>
      <c r="B1" s="136"/>
      <c r="C1" s="136"/>
      <c r="D1" s="136"/>
      <c r="E1" s="136"/>
      <c r="F1" s="136"/>
      <c r="G1" s="48"/>
      <c r="H1" s="48"/>
      <c r="I1" s="48"/>
      <c r="J1" s="48"/>
      <c r="K1" s="48"/>
    </row>
    <row r="2" spans="1:11" ht="21" customHeight="1" x14ac:dyDescent="0.2">
      <c r="A2" s="4" t="s">
        <v>2</v>
      </c>
      <c r="B2" s="137" t="s">
        <v>127</v>
      </c>
      <c r="C2" s="137"/>
      <c r="D2" s="137"/>
      <c r="E2" s="137"/>
      <c r="F2" s="137"/>
      <c r="G2" s="48"/>
      <c r="H2" s="48"/>
      <c r="I2" s="48"/>
      <c r="J2" s="48"/>
      <c r="K2" s="48"/>
    </row>
    <row r="3" spans="1:11" ht="21" customHeight="1" x14ac:dyDescent="0.2">
      <c r="A3" s="4" t="s">
        <v>65</v>
      </c>
      <c r="B3" s="137" t="s">
        <v>128</v>
      </c>
      <c r="C3" s="137"/>
      <c r="D3" s="137"/>
      <c r="E3" s="137"/>
      <c r="F3" s="137"/>
      <c r="G3" s="48"/>
      <c r="H3" s="48"/>
      <c r="I3" s="48"/>
      <c r="J3" s="48"/>
      <c r="K3" s="48"/>
    </row>
    <row r="4" spans="1:11" ht="21" customHeight="1" x14ac:dyDescent="0.2">
      <c r="A4" s="4" t="s">
        <v>48</v>
      </c>
      <c r="B4" s="138">
        <v>43647</v>
      </c>
      <c r="C4" s="138"/>
      <c r="D4" s="138"/>
      <c r="E4" s="138"/>
      <c r="F4" s="138"/>
      <c r="G4" s="48"/>
      <c r="H4" s="48"/>
      <c r="I4" s="48"/>
      <c r="J4" s="48"/>
      <c r="K4" s="48"/>
    </row>
    <row r="5" spans="1:11" ht="21" customHeight="1" x14ac:dyDescent="0.2">
      <c r="A5" s="4" t="s">
        <v>49</v>
      </c>
      <c r="B5" s="138">
        <v>44012</v>
      </c>
      <c r="C5" s="138"/>
      <c r="D5" s="138"/>
      <c r="E5" s="138"/>
      <c r="F5" s="138"/>
      <c r="G5" s="48"/>
      <c r="H5" s="48"/>
      <c r="I5" s="48"/>
      <c r="J5" s="48"/>
      <c r="K5" s="48"/>
    </row>
    <row r="6" spans="1:11" ht="21" customHeight="1" x14ac:dyDescent="0.2">
      <c r="A6" s="4" t="s">
        <v>69</v>
      </c>
      <c r="B6" s="135" t="str">
        <f>IF(AND(Travel!B7&lt;&gt;A30,Hospitality!B7&lt;&gt;A30,'All other expenses'!B7&lt;&gt;A30,'Gifts and benefits'!B7&lt;&gt;A30),A31,IF(AND(Travel!B7=A30,Hospitality!B7=A30,'All other expenses'!B7=A30,'Gifts and benefits'!B7=A30),A33,A32))</f>
        <v>Data and totals checked on all sheets</v>
      </c>
      <c r="C6" s="135"/>
      <c r="D6" s="135"/>
      <c r="E6" s="135"/>
      <c r="F6" s="135"/>
      <c r="G6" s="36"/>
      <c r="H6" s="48"/>
      <c r="I6" s="48"/>
      <c r="J6" s="48"/>
      <c r="K6" s="48"/>
    </row>
    <row r="7" spans="1:11" ht="21" customHeight="1" x14ac:dyDescent="0.2">
      <c r="A7" s="4" t="s">
        <v>86</v>
      </c>
      <c r="B7" s="134" t="s">
        <v>38</v>
      </c>
      <c r="C7" s="134"/>
      <c r="D7" s="134"/>
      <c r="E7" s="134"/>
      <c r="F7" s="134"/>
      <c r="G7" s="36"/>
      <c r="H7" s="48"/>
      <c r="I7" s="48"/>
      <c r="J7" s="48"/>
      <c r="K7" s="48"/>
    </row>
    <row r="8" spans="1:11" ht="21" customHeight="1" x14ac:dyDescent="0.2">
      <c r="A8" s="4" t="s">
        <v>66</v>
      </c>
      <c r="B8" s="134"/>
      <c r="C8" s="134"/>
      <c r="D8" s="134"/>
      <c r="E8" s="134"/>
      <c r="F8" s="134"/>
      <c r="G8" s="36"/>
      <c r="H8" s="48"/>
      <c r="I8" s="48"/>
      <c r="J8" s="48"/>
      <c r="K8" s="48"/>
    </row>
    <row r="9" spans="1:11" ht="66.75" customHeight="1" x14ac:dyDescent="0.2">
      <c r="A9" s="133" t="s">
        <v>82</v>
      </c>
      <c r="B9" s="133"/>
      <c r="C9" s="133"/>
      <c r="D9" s="133"/>
      <c r="E9" s="133"/>
      <c r="F9" s="133"/>
      <c r="G9" s="36"/>
      <c r="H9" s="48"/>
      <c r="I9" s="48"/>
      <c r="J9" s="48"/>
      <c r="K9" s="48"/>
    </row>
    <row r="10" spans="1:11" s="132" customFormat="1" ht="36" customHeight="1" x14ac:dyDescent="0.2">
      <c r="A10" s="126" t="s">
        <v>32</v>
      </c>
      <c r="B10" s="127" t="s">
        <v>15</v>
      </c>
      <c r="C10" s="127" t="s">
        <v>40</v>
      </c>
      <c r="D10" s="128"/>
      <c r="E10" s="129" t="s">
        <v>31</v>
      </c>
      <c r="F10" s="130" t="s">
        <v>43</v>
      </c>
      <c r="G10" s="131"/>
      <c r="H10" s="131"/>
      <c r="I10" s="131"/>
      <c r="J10" s="131"/>
      <c r="K10" s="131"/>
    </row>
    <row r="11" spans="1:11" ht="27.75" customHeight="1" x14ac:dyDescent="0.2">
      <c r="A11" s="11" t="s">
        <v>53</v>
      </c>
      <c r="B11" s="80">
        <f>B15+B16+B17</f>
        <v>1948.4699999999998</v>
      </c>
      <c r="C11" s="87" t="str">
        <f>IF(Travel!B6="",A34,Travel!B6)</f>
        <v>Figures include GST (where applicable)</v>
      </c>
      <c r="D11" s="8"/>
      <c r="E11" s="11" t="s">
        <v>61</v>
      </c>
      <c r="F11" s="58">
        <f>'Gifts and benefits'!C25</f>
        <v>0</v>
      </c>
      <c r="G11" s="49"/>
      <c r="H11" s="49"/>
      <c r="I11" s="49"/>
      <c r="J11" s="49"/>
      <c r="K11" s="49"/>
    </row>
    <row r="12" spans="1:11" ht="27.75" customHeight="1" x14ac:dyDescent="0.2">
      <c r="A12" s="11" t="s">
        <v>9</v>
      </c>
      <c r="B12" s="80">
        <f>Hospitality!B25</f>
        <v>0</v>
      </c>
      <c r="C12" s="87" t="str">
        <f>IF(Hospitality!B6="",A34,Hospitality!B6)</f>
        <v>Figures include GST (where applicable)</v>
      </c>
      <c r="D12" s="8"/>
      <c r="E12" s="11" t="s">
        <v>62</v>
      </c>
      <c r="F12" s="58">
        <f>'Gifts and benefits'!C26</f>
        <v>0</v>
      </c>
      <c r="G12" s="49"/>
      <c r="H12" s="49"/>
      <c r="I12" s="49"/>
      <c r="J12" s="49"/>
      <c r="K12" s="49"/>
    </row>
    <row r="13" spans="1:11" ht="27.75" customHeight="1" x14ac:dyDescent="0.2">
      <c r="A13" s="11" t="s">
        <v>14</v>
      </c>
      <c r="B13" s="80">
        <f>'All other expenses'!B36</f>
        <v>971.95000000000027</v>
      </c>
      <c r="C13" s="87" t="str">
        <f>IF('All other expenses'!B6="",A34,'All other expenses'!B6)</f>
        <v>Figures include GST (where applicable)</v>
      </c>
      <c r="D13" s="8"/>
      <c r="E13" s="11" t="s">
        <v>63</v>
      </c>
      <c r="F13" s="58">
        <f>'Gifts and benefits'!C27</f>
        <v>0</v>
      </c>
      <c r="G13" s="48"/>
      <c r="H13" s="48"/>
      <c r="I13" s="48"/>
      <c r="J13" s="48"/>
      <c r="K13" s="48"/>
    </row>
    <row r="14" spans="1:11" ht="12.75" customHeight="1" x14ac:dyDescent="0.2">
      <c r="A14" s="10"/>
      <c r="B14" s="81"/>
      <c r="C14" s="88"/>
      <c r="D14" s="59"/>
      <c r="E14" s="8"/>
      <c r="F14" s="60"/>
      <c r="G14" s="28"/>
      <c r="H14" s="28"/>
      <c r="I14" s="28"/>
      <c r="J14" s="28"/>
      <c r="K14" s="28"/>
    </row>
    <row r="15" spans="1:11" ht="27.75" customHeight="1" x14ac:dyDescent="0.2">
      <c r="A15" s="12" t="s">
        <v>29</v>
      </c>
      <c r="B15" s="82">
        <f>Travel!B23</f>
        <v>1050.57</v>
      </c>
      <c r="C15" s="89" t="str">
        <f>C11</f>
        <v>Figures include GST (where applicable)</v>
      </c>
      <c r="D15" s="8"/>
      <c r="E15" s="8"/>
      <c r="F15" s="60"/>
      <c r="G15" s="48"/>
      <c r="H15" s="48"/>
      <c r="I15" s="48"/>
      <c r="J15" s="48"/>
      <c r="K15" s="48"/>
    </row>
    <row r="16" spans="1:11" ht="27.75" customHeight="1" x14ac:dyDescent="0.2">
      <c r="A16" s="12" t="s">
        <v>57</v>
      </c>
      <c r="B16" s="82">
        <f>Travel!B43</f>
        <v>897.9</v>
      </c>
      <c r="C16" s="89" t="str">
        <f>C11</f>
        <v>Figures include GST (where applicable)</v>
      </c>
      <c r="D16" s="61"/>
      <c r="E16" s="8"/>
      <c r="F16" s="62"/>
      <c r="G16" s="48"/>
      <c r="H16" s="48"/>
      <c r="I16" s="48"/>
      <c r="J16" s="48"/>
      <c r="K16" s="48"/>
    </row>
    <row r="17" spans="1:11" ht="27.75" customHeight="1" x14ac:dyDescent="0.2">
      <c r="A17" s="12" t="s">
        <v>30</v>
      </c>
      <c r="B17" s="82">
        <f>Travel!B55</f>
        <v>0</v>
      </c>
      <c r="C17" s="89" t="str">
        <f>C11</f>
        <v>Figures include GST (where applicable)</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7</v>
      </c>
      <c r="B19" s="27"/>
      <c r="C19" s="28"/>
      <c r="D19" s="29"/>
      <c r="E19" s="29"/>
      <c r="F19" s="29"/>
      <c r="G19" s="29"/>
      <c r="H19" s="29"/>
      <c r="I19" s="29"/>
      <c r="J19" s="29"/>
      <c r="K19" s="29"/>
    </row>
    <row r="20" spans="1:11" x14ac:dyDescent="0.2">
      <c r="A20" s="25" t="s">
        <v>8</v>
      </c>
      <c r="B20" s="55"/>
      <c r="C20" s="55"/>
      <c r="D20" s="28"/>
      <c r="E20" s="28"/>
      <c r="F20" s="28"/>
      <c r="G20" s="29"/>
      <c r="H20" s="29"/>
      <c r="I20" s="29"/>
      <c r="J20" s="29"/>
      <c r="K20" s="29"/>
    </row>
    <row r="21" spans="1:11" ht="12.6" customHeight="1" x14ac:dyDescent="0.2">
      <c r="A21" s="25" t="s">
        <v>41</v>
      </c>
      <c r="B21" s="55"/>
      <c r="C21" s="55"/>
      <c r="D21" s="22"/>
      <c r="E21" s="29"/>
      <c r="F21" s="29"/>
      <c r="G21" s="29"/>
      <c r="H21" s="29"/>
      <c r="I21" s="29"/>
      <c r="J21" s="29"/>
      <c r="K21" s="29"/>
    </row>
    <row r="22" spans="1:11" ht="12.6" customHeight="1" x14ac:dyDescent="0.2">
      <c r="A22" s="25" t="s">
        <v>50</v>
      </c>
      <c r="B22" s="55"/>
      <c r="C22" s="55"/>
      <c r="D22" s="22"/>
      <c r="E22" s="29"/>
      <c r="F22" s="29"/>
      <c r="G22" s="29"/>
      <c r="H22" s="29"/>
      <c r="I22" s="29"/>
      <c r="J22" s="29"/>
      <c r="K22" s="29"/>
    </row>
    <row r="23" spans="1:11" ht="12.6" customHeight="1" x14ac:dyDescent="0.2">
      <c r="A23" s="25" t="s">
        <v>67</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94</v>
      </c>
      <c r="B25" s="16"/>
      <c r="C25" s="16"/>
      <c r="D25" s="16"/>
      <c r="E25" s="16"/>
      <c r="F25" s="16"/>
      <c r="G25" s="48"/>
      <c r="H25" s="48"/>
      <c r="I25" s="48"/>
      <c r="J25" s="48"/>
      <c r="K25" s="48"/>
    </row>
    <row r="26" spans="1:11" ht="12.75" hidden="1" customHeight="1" x14ac:dyDescent="0.2">
      <c r="A26" s="14" t="s">
        <v>108</v>
      </c>
      <c r="B26" s="6"/>
      <c r="C26" s="6"/>
      <c r="D26" s="14"/>
      <c r="E26" s="14"/>
      <c r="F26" s="14"/>
      <c r="G26" s="48"/>
      <c r="H26" s="48"/>
      <c r="I26" s="48"/>
      <c r="J26" s="48"/>
      <c r="K26" s="48"/>
    </row>
    <row r="27" spans="1:11" hidden="1" x14ac:dyDescent="0.2">
      <c r="A27" s="13" t="s">
        <v>39</v>
      </c>
      <c r="B27" s="13"/>
      <c r="C27" s="13"/>
      <c r="D27" s="13"/>
      <c r="E27" s="13"/>
      <c r="F27" s="13"/>
      <c r="G27" s="48"/>
      <c r="H27" s="48"/>
      <c r="I27" s="48"/>
      <c r="J27" s="48"/>
      <c r="K27" s="48"/>
    </row>
    <row r="28" spans="1:11" hidden="1" x14ac:dyDescent="0.2">
      <c r="A28" s="13" t="s">
        <v>12</v>
      </c>
      <c r="B28" s="13"/>
      <c r="C28" s="13"/>
      <c r="D28" s="13"/>
      <c r="E28" s="13"/>
      <c r="F28" s="13"/>
      <c r="G28" s="48"/>
      <c r="H28" s="48"/>
      <c r="I28" s="48"/>
      <c r="J28" s="48"/>
      <c r="K28" s="48"/>
    </row>
    <row r="29" spans="1:11" hidden="1" x14ac:dyDescent="0.2">
      <c r="A29" s="14" t="s">
        <v>79</v>
      </c>
      <c r="B29" s="14"/>
      <c r="C29" s="14"/>
      <c r="D29" s="14"/>
      <c r="E29" s="14"/>
      <c r="F29" s="14"/>
      <c r="G29" s="48"/>
      <c r="H29" s="48"/>
      <c r="I29" s="48"/>
      <c r="J29" s="48"/>
      <c r="K29" s="48"/>
    </row>
    <row r="30" spans="1:11" hidden="1" x14ac:dyDescent="0.2">
      <c r="A30" s="14" t="s">
        <v>80</v>
      </c>
      <c r="B30" s="14"/>
      <c r="C30" s="14"/>
      <c r="D30" s="14"/>
      <c r="E30" s="14"/>
      <c r="F30" s="14"/>
      <c r="G30" s="48"/>
      <c r="H30" s="48"/>
      <c r="I30" s="48"/>
      <c r="J30" s="48"/>
      <c r="K30" s="48"/>
    </row>
    <row r="31" spans="1:11" hidden="1" x14ac:dyDescent="0.2">
      <c r="A31" s="13" t="s">
        <v>71</v>
      </c>
      <c r="B31" s="13"/>
      <c r="C31" s="13"/>
      <c r="D31" s="13"/>
      <c r="E31" s="13"/>
      <c r="F31" s="13"/>
      <c r="G31" s="48"/>
      <c r="H31" s="48"/>
      <c r="I31" s="48"/>
      <c r="J31" s="48"/>
      <c r="K31" s="48"/>
    </row>
    <row r="32" spans="1:11" hidden="1" x14ac:dyDescent="0.2">
      <c r="A32" s="13" t="s">
        <v>72</v>
      </c>
      <c r="B32" s="13"/>
      <c r="C32" s="13"/>
      <c r="D32" s="13"/>
      <c r="E32" s="13"/>
      <c r="F32" s="13"/>
      <c r="G32" s="48"/>
      <c r="H32" s="48"/>
      <c r="I32" s="48"/>
      <c r="J32" s="48"/>
      <c r="K32" s="48"/>
    </row>
    <row r="33" spans="1:11" hidden="1" x14ac:dyDescent="0.2">
      <c r="A33" s="13" t="s">
        <v>70</v>
      </c>
      <c r="B33" s="13"/>
      <c r="C33" s="13"/>
      <c r="D33" s="13"/>
      <c r="E33" s="13"/>
      <c r="F33" s="13"/>
      <c r="G33" s="48"/>
      <c r="H33" s="48"/>
      <c r="I33" s="48"/>
      <c r="J33" s="48"/>
      <c r="K33" s="48"/>
    </row>
    <row r="34" spans="1:11" hidden="1" x14ac:dyDescent="0.2">
      <c r="A34" s="14" t="s">
        <v>42</v>
      </c>
      <c r="B34" s="14"/>
      <c r="C34" s="14"/>
      <c r="D34" s="14"/>
      <c r="E34" s="14"/>
      <c r="F34" s="14"/>
      <c r="G34" s="48"/>
      <c r="H34" s="48"/>
      <c r="I34" s="48"/>
      <c r="J34" s="48"/>
      <c r="K34" s="48"/>
    </row>
    <row r="35" spans="1:11" hidden="1" x14ac:dyDescent="0.2">
      <c r="A35" s="14" t="s">
        <v>44</v>
      </c>
      <c r="B35" s="14"/>
      <c r="C35" s="14"/>
      <c r="D35" s="14"/>
      <c r="E35" s="14"/>
      <c r="F35" s="14"/>
      <c r="G35" s="48"/>
      <c r="H35" s="48"/>
      <c r="I35" s="48"/>
      <c r="J35" s="48"/>
      <c r="K35" s="48"/>
    </row>
    <row r="36" spans="1:11" hidden="1" x14ac:dyDescent="0.2">
      <c r="A36" s="85" t="s">
        <v>60</v>
      </c>
      <c r="B36" s="84"/>
      <c r="C36" s="84"/>
      <c r="D36" s="84"/>
      <c r="E36" s="84"/>
      <c r="F36" s="84"/>
      <c r="G36" s="48"/>
      <c r="H36" s="48"/>
      <c r="I36" s="48"/>
      <c r="J36" s="48"/>
      <c r="K36" s="48"/>
    </row>
    <row r="37" spans="1:11" hidden="1" x14ac:dyDescent="0.2">
      <c r="A37" s="85" t="s">
        <v>38</v>
      </c>
      <c r="B37" s="84"/>
      <c r="C37" s="84"/>
      <c r="D37" s="84"/>
      <c r="E37" s="84"/>
      <c r="F37" s="84"/>
      <c r="G37" s="48"/>
      <c r="H37" s="48"/>
      <c r="I37" s="48"/>
      <c r="J37" s="48"/>
      <c r="K37" s="48"/>
    </row>
    <row r="38" spans="1:11" hidden="1" x14ac:dyDescent="0.2">
      <c r="A38" s="65" t="s">
        <v>22</v>
      </c>
      <c r="B38" s="5"/>
      <c r="C38" s="5"/>
      <c r="D38" s="5"/>
      <c r="E38" s="5"/>
      <c r="F38" s="5"/>
      <c r="G38" s="48"/>
      <c r="H38" s="48"/>
      <c r="I38" s="48"/>
      <c r="J38" s="48"/>
      <c r="K38" s="48"/>
    </row>
    <row r="39" spans="1:11" hidden="1" x14ac:dyDescent="0.2">
      <c r="A39" s="66" t="s">
        <v>23</v>
      </c>
      <c r="B39" s="5"/>
      <c r="C39" s="5"/>
      <c r="D39" s="5"/>
      <c r="E39" s="5"/>
      <c r="F39" s="5"/>
      <c r="G39" s="48"/>
      <c r="H39" s="48"/>
      <c r="I39" s="48"/>
      <c r="J39" s="48"/>
      <c r="K39" s="48"/>
    </row>
    <row r="40" spans="1:11" hidden="1" x14ac:dyDescent="0.2">
      <c r="A40" s="66" t="s">
        <v>25</v>
      </c>
      <c r="B40" s="5"/>
      <c r="C40" s="5"/>
      <c r="D40" s="5"/>
      <c r="E40" s="5"/>
      <c r="F40" s="5"/>
      <c r="G40" s="48"/>
      <c r="H40" s="48"/>
      <c r="I40" s="48"/>
      <c r="J40" s="48"/>
      <c r="K40" s="48"/>
    </row>
    <row r="41" spans="1:11" hidden="1" x14ac:dyDescent="0.2">
      <c r="A41" s="66" t="s">
        <v>24</v>
      </c>
      <c r="B41" s="5"/>
      <c r="C41" s="5"/>
      <c r="D41" s="5"/>
      <c r="E41" s="5"/>
      <c r="F41" s="5"/>
      <c r="G41" s="48"/>
      <c r="H41" s="48"/>
      <c r="I41" s="48"/>
      <c r="J41" s="48"/>
      <c r="K41" s="48"/>
    </row>
    <row r="42" spans="1:11" hidden="1" x14ac:dyDescent="0.2">
      <c r="A42" s="66" t="s">
        <v>26</v>
      </c>
      <c r="B42" s="5"/>
      <c r="C42" s="5"/>
      <c r="D42" s="5"/>
      <c r="E42" s="5"/>
      <c r="F42" s="5"/>
      <c r="G42" s="48"/>
      <c r="H42" s="48"/>
      <c r="I42" s="48"/>
      <c r="J42" s="48"/>
      <c r="K42" s="48"/>
    </row>
    <row r="43" spans="1:11" hidden="1" x14ac:dyDescent="0.2">
      <c r="A43" s="66" t="s">
        <v>27</v>
      </c>
      <c r="B43" s="5"/>
      <c r="C43" s="5"/>
      <c r="D43" s="5"/>
      <c r="E43" s="5"/>
      <c r="F43" s="5"/>
      <c r="G43" s="48"/>
      <c r="H43" s="48"/>
      <c r="I43" s="48"/>
      <c r="J43" s="48"/>
      <c r="K43" s="48"/>
    </row>
    <row r="44" spans="1:11" hidden="1" x14ac:dyDescent="0.2">
      <c r="A44" s="86" t="s">
        <v>20</v>
      </c>
      <c r="B44" s="84"/>
      <c r="C44" s="84"/>
      <c r="D44" s="84"/>
      <c r="E44" s="84"/>
      <c r="F44" s="84"/>
      <c r="G44" s="48"/>
      <c r="H44" s="48"/>
      <c r="I44" s="48"/>
      <c r="J44" s="48"/>
      <c r="K44" s="48"/>
    </row>
    <row r="45" spans="1:11" hidden="1" x14ac:dyDescent="0.2">
      <c r="A45" s="84" t="s">
        <v>18</v>
      </c>
      <c r="B45" s="84"/>
      <c r="C45" s="84"/>
      <c r="D45" s="84"/>
      <c r="E45" s="84"/>
      <c r="F45" s="84"/>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20" t="s">
        <v>91</v>
      </c>
      <c r="B47" s="84"/>
      <c r="C47" s="84"/>
      <c r="D47" s="84"/>
      <c r="E47" s="84"/>
      <c r="F47" s="84"/>
      <c r="G47" s="48"/>
      <c r="H47" s="48"/>
      <c r="I47" s="48"/>
      <c r="J47" s="48"/>
      <c r="K47" s="48"/>
    </row>
    <row r="48" spans="1:11" ht="25.5" hidden="1" x14ac:dyDescent="0.2">
      <c r="A48" s="120" t="s">
        <v>90</v>
      </c>
      <c r="B48" s="84"/>
      <c r="C48" s="84"/>
      <c r="D48" s="84"/>
      <c r="E48" s="84"/>
      <c r="F48" s="84"/>
      <c r="G48" s="48"/>
      <c r="H48" s="48"/>
      <c r="I48" s="48"/>
      <c r="J48" s="48"/>
      <c r="K48" s="48"/>
    </row>
    <row r="49" spans="1:11" ht="25.5" hidden="1" x14ac:dyDescent="0.2">
      <c r="A49" s="121" t="s">
        <v>92</v>
      </c>
      <c r="B49" s="5"/>
      <c r="C49" s="5"/>
      <c r="D49" s="5"/>
      <c r="E49" s="5"/>
      <c r="F49" s="5"/>
      <c r="G49" s="48"/>
      <c r="H49" s="48"/>
      <c r="I49" s="48"/>
      <c r="J49" s="48"/>
      <c r="K49" s="48"/>
    </row>
    <row r="50" spans="1:11" ht="25.5" hidden="1" x14ac:dyDescent="0.2">
      <c r="A50" s="121" t="s">
        <v>77</v>
      </c>
      <c r="B50" s="5"/>
      <c r="C50" s="5"/>
      <c r="D50" s="5"/>
      <c r="E50" s="5"/>
      <c r="F50" s="5"/>
      <c r="G50" s="48"/>
      <c r="H50" s="48"/>
      <c r="I50" s="48"/>
      <c r="J50" s="48"/>
      <c r="K50" s="48"/>
    </row>
    <row r="51" spans="1:11" ht="38.25" hidden="1" x14ac:dyDescent="0.2">
      <c r="A51" s="121" t="s">
        <v>78</v>
      </c>
      <c r="B51" s="111"/>
      <c r="C51" s="111"/>
      <c r="D51" s="119"/>
      <c r="E51" s="68"/>
      <c r="F51" s="68"/>
      <c r="G51" s="48"/>
      <c r="H51" s="48"/>
      <c r="I51" s="48"/>
      <c r="J51" s="48"/>
      <c r="K51" s="48"/>
    </row>
    <row r="52" spans="1:11" hidden="1" x14ac:dyDescent="0.2">
      <c r="A52" s="116" t="s">
        <v>81</v>
      </c>
      <c r="B52" s="117"/>
      <c r="C52" s="117"/>
      <c r="D52" s="110"/>
      <c r="E52" s="69"/>
      <c r="F52" s="69" t="b">
        <v>1</v>
      </c>
      <c r="G52" s="48"/>
      <c r="H52" s="48"/>
      <c r="I52" s="48"/>
      <c r="J52" s="48"/>
      <c r="K52" s="48"/>
    </row>
    <row r="53" spans="1:11" hidden="1" x14ac:dyDescent="0.2">
      <c r="A53" s="118" t="s">
        <v>93</v>
      </c>
      <c r="B53" s="116"/>
      <c r="C53" s="116"/>
      <c r="D53" s="116"/>
      <c r="E53" s="69"/>
      <c r="F53" s="69" t="b">
        <v>0</v>
      </c>
      <c r="G53" s="48"/>
      <c r="H53" s="48"/>
      <c r="I53" s="48"/>
      <c r="J53" s="48"/>
      <c r="K53" s="48"/>
    </row>
    <row r="54" spans="1:11" hidden="1" x14ac:dyDescent="0.2">
      <c r="A54" s="122"/>
      <c r="B54" s="112">
        <f>COUNT(Travel!B12:B22)</f>
        <v>4</v>
      </c>
      <c r="C54" s="112"/>
      <c r="D54" s="112">
        <f>COUNTIF(Travel!D12:D22,"*")</f>
        <v>4</v>
      </c>
      <c r="E54" s="113"/>
      <c r="F54" s="113" t="b">
        <f>MIN(B54,D54)=MAX(B54,D54)</f>
        <v>1</v>
      </c>
      <c r="G54" s="48"/>
      <c r="H54" s="48"/>
      <c r="I54" s="48"/>
      <c r="J54" s="48"/>
      <c r="K54" s="48"/>
    </row>
    <row r="55" spans="1:11" hidden="1" x14ac:dyDescent="0.2">
      <c r="A55" s="122" t="s">
        <v>76</v>
      </c>
      <c r="B55" s="112">
        <f>COUNT(Travel!B27:B42)</f>
        <v>12</v>
      </c>
      <c r="C55" s="112"/>
      <c r="D55" s="112">
        <f>COUNTIF(Travel!D27:D42,"*")</f>
        <v>12</v>
      </c>
      <c r="E55" s="113"/>
      <c r="F55" s="113" t="b">
        <f>MIN(B55,D55)=MAX(B55,D55)</f>
        <v>1</v>
      </c>
    </row>
    <row r="56" spans="1:11" hidden="1" x14ac:dyDescent="0.2">
      <c r="A56" s="123"/>
      <c r="B56" s="112">
        <f>COUNT(Travel!B47:B54)</f>
        <v>0</v>
      </c>
      <c r="C56" s="112"/>
      <c r="D56" s="112">
        <f>COUNTIF(Travel!D47:D54,"*")</f>
        <v>0</v>
      </c>
      <c r="E56" s="113"/>
      <c r="F56" s="113" t="b">
        <f>MIN(B56,D56)=MAX(B56,D56)</f>
        <v>1</v>
      </c>
    </row>
    <row r="57" spans="1:11" hidden="1" x14ac:dyDescent="0.2">
      <c r="A57" s="124" t="s">
        <v>74</v>
      </c>
      <c r="B57" s="114">
        <f>COUNT(Hospitality!B11:B24)</f>
        <v>0</v>
      </c>
      <c r="C57" s="114"/>
      <c r="D57" s="114">
        <f>COUNTIF(Hospitality!D11:D24,"*")</f>
        <v>0</v>
      </c>
      <c r="E57" s="115"/>
      <c r="F57" s="115" t="b">
        <f>MIN(B57,D57)=MAX(B57,D57)</f>
        <v>1</v>
      </c>
    </row>
    <row r="58" spans="1:11" hidden="1" x14ac:dyDescent="0.2">
      <c r="A58" s="125" t="s">
        <v>75</v>
      </c>
      <c r="B58" s="113">
        <f>COUNT('All other expenses'!B11:B35)</f>
        <v>23</v>
      </c>
      <c r="C58" s="113"/>
      <c r="D58" s="113">
        <f>COUNTIF('All other expenses'!D11:D35,"*")</f>
        <v>23</v>
      </c>
      <c r="E58" s="113"/>
      <c r="F58" s="113" t="b">
        <f>MIN(B58,D58)=MAX(B58,D58)</f>
        <v>1</v>
      </c>
    </row>
    <row r="59" spans="1:11" hidden="1" x14ac:dyDescent="0.2">
      <c r="A59" s="124" t="s">
        <v>73</v>
      </c>
      <c r="B59" s="114">
        <f>COUNTIF('Gifts and benefits'!B11:B24,"*")</f>
        <v>0</v>
      </c>
      <c r="C59" s="114">
        <f>COUNTIF('Gifts and benefits'!C11:C24,"*")</f>
        <v>0</v>
      </c>
      <c r="D59" s="114"/>
      <c r="E59" s="114">
        <f>COUNTA('Gifts and benefits'!E11:E24)</f>
        <v>0</v>
      </c>
      <c r="F59" s="115"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92"/>
  <sheetViews>
    <sheetView zoomScaleNormal="100" workbookViewId="0">
      <selection activeCell="F9" sqref="F9"/>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36" t="s">
        <v>5</v>
      </c>
      <c r="B1" s="136"/>
      <c r="C1" s="136"/>
      <c r="D1" s="136"/>
      <c r="E1" s="136"/>
      <c r="F1" s="48"/>
    </row>
    <row r="2" spans="1:6" ht="21" customHeight="1" x14ac:dyDescent="0.2">
      <c r="A2" s="4" t="s">
        <v>2</v>
      </c>
      <c r="B2" s="139" t="str">
        <f>'Summary and sign-off'!B2:F2</f>
        <v>Independent Police Conduct Authority</v>
      </c>
      <c r="C2" s="139"/>
      <c r="D2" s="139"/>
      <c r="E2" s="139"/>
      <c r="F2" s="48"/>
    </row>
    <row r="3" spans="1:6" ht="21" customHeight="1" x14ac:dyDescent="0.2">
      <c r="A3" s="4" t="s">
        <v>3</v>
      </c>
      <c r="B3" s="139" t="str">
        <f>'Summary and sign-off'!B3:F3</f>
        <v>Judge Colin Doherty</v>
      </c>
      <c r="C3" s="139"/>
      <c r="D3" s="139"/>
      <c r="E3" s="139"/>
      <c r="F3" s="48"/>
    </row>
    <row r="4" spans="1:6" ht="21" customHeight="1" x14ac:dyDescent="0.2">
      <c r="A4" s="4" t="s">
        <v>46</v>
      </c>
      <c r="B4" s="139">
        <f>'Summary and sign-off'!B4:F4</f>
        <v>43647</v>
      </c>
      <c r="C4" s="139"/>
      <c r="D4" s="139"/>
      <c r="E4" s="139"/>
      <c r="F4" s="48"/>
    </row>
    <row r="5" spans="1:6" ht="21" customHeight="1" x14ac:dyDescent="0.2">
      <c r="A5" s="4" t="s">
        <v>47</v>
      </c>
      <c r="B5" s="139">
        <f>'Summary and sign-off'!B5:F5</f>
        <v>44012</v>
      </c>
      <c r="C5" s="139"/>
      <c r="D5" s="139"/>
      <c r="E5" s="139"/>
      <c r="F5" s="48"/>
    </row>
    <row r="6" spans="1:6" ht="21" customHeight="1" x14ac:dyDescent="0.2">
      <c r="A6" s="4" t="s">
        <v>13</v>
      </c>
      <c r="B6" s="134" t="s">
        <v>39</v>
      </c>
      <c r="C6" s="134"/>
      <c r="D6" s="134"/>
      <c r="E6" s="134"/>
      <c r="F6" s="48"/>
    </row>
    <row r="7" spans="1:6" ht="21" customHeight="1" x14ac:dyDescent="0.2">
      <c r="A7" s="4" t="s">
        <v>69</v>
      </c>
      <c r="B7" s="134" t="s">
        <v>80</v>
      </c>
      <c r="C7" s="134"/>
      <c r="D7" s="134"/>
      <c r="E7" s="134"/>
      <c r="F7" s="48"/>
    </row>
    <row r="8" spans="1:6" ht="36" customHeight="1" x14ac:dyDescent="0.2">
      <c r="A8" s="142" t="s">
        <v>4</v>
      </c>
      <c r="B8" s="143"/>
      <c r="C8" s="143"/>
      <c r="D8" s="143"/>
      <c r="E8" s="143"/>
      <c r="F8" s="24"/>
    </row>
    <row r="9" spans="1:6" ht="36" customHeight="1" x14ac:dyDescent="0.2">
      <c r="A9" s="144" t="s">
        <v>95</v>
      </c>
      <c r="B9" s="145"/>
      <c r="C9" s="145"/>
      <c r="D9" s="145"/>
      <c r="E9" s="145"/>
      <c r="F9" s="24"/>
    </row>
    <row r="10" spans="1:6" ht="24.75" customHeight="1" x14ac:dyDescent="0.2">
      <c r="A10" s="141" t="s">
        <v>96</v>
      </c>
      <c r="B10" s="146"/>
      <c r="C10" s="141"/>
      <c r="D10" s="141"/>
      <c r="E10" s="141"/>
      <c r="F10" s="49"/>
    </row>
    <row r="11" spans="1:6" ht="27" customHeight="1" x14ac:dyDescent="0.2">
      <c r="A11" s="37" t="s">
        <v>33</v>
      </c>
      <c r="B11" s="37" t="s">
        <v>97</v>
      </c>
      <c r="C11" s="37" t="s">
        <v>98</v>
      </c>
      <c r="D11" s="37" t="s">
        <v>68</v>
      </c>
      <c r="E11" s="37" t="s">
        <v>45</v>
      </c>
      <c r="F11" s="50"/>
    </row>
    <row r="12" spans="1:6" s="70" customFormat="1" hidden="1" x14ac:dyDescent="0.2">
      <c r="A12" s="94"/>
      <c r="B12" s="91"/>
      <c r="C12" s="92"/>
      <c r="D12" s="92"/>
      <c r="E12" s="93"/>
      <c r="F12" s="1"/>
    </row>
    <row r="13" spans="1:6" s="70" customFormat="1" x14ac:dyDescent="0.2">
      <c r="A13" s="94">
        <v>43759</v>
      </c>
      <c r="B13" s="91">
        <v>79.39</v>
      </c>
      <c r="C13" s="92" t="s">
        <v>155</v>
      </c>
      <c r="D13" s="92" t="s">
        <v>129</v>
      </c>
      <c r="E13" s="93" t="s">
        <v>146</v>
      </c>
      <c r="F13" s="1"/>
    </row>
    <row r="14" spans="1:6" s="70" customFormat="1" x14ac:dyDescent="0.2">
      <c r="A14" s="94">
        <v>43760</v>
      </c>
      <c r="B14" s="91">
        <v>751.93</v>
      </c>
      <c r="C14" s="95" t="s">
        <v>140</v>
      </c>
      <c r="D14" s="95" t="s">
        <v>141</v>
      </c>
      <c r="E14" s="96" t="s">
        <v>139</v>
      </c>
      <c r="F14" s="1"/>
    </row>
    <row r="15" spans="1:6" s="70" customFormat="1" x14ac:dyDescent="0.2">
      <c r="A15" s="94">
        <v>43769</v>
      </c>
      <c r="B15" s="91">
        <v>215.25</v>
      </c>
      <c r="C15" s="95" t="s">
        <v>140</v>
      </c>
      <c r="D15" s="95" t="s">
        <v>143</v>
      </c>
      <c r="E15" s="96" t="s">
        <v>146</v>
      </c>
      <c r="F15" s="1"/>
    </row>
    <row r="16" spans="1:6" s="70" customFormat="1" x14ac:dyDescent="0.2">
      <c r="A16" s="94">
        <v>43769</v>
      </c>
      <c r="B16" s="91">
        <v>4</v>
      </c>
      <c r="C16" s="95" t="s">
        <v>140</v>
      </c>
      <c r="D16" s="92" t="s">
        <v>144</v>
      </c>
      <c r="E16" s="93" t="s">
        <v>139</v>
      </c>
      <c r="F16" s="1"/>
    </row>
    <row r="17" spans="1:6" s="70" customFormat="1" x14ac:dyDescent="0.2">
      <c r="A17" s="94"/>
      <c r="B17" s="91"/>
      <c r="C17" s="92"/>
      <c r="D17" s="92"/>
      <c r="E17" s="93"/>
      <c r="F17" s="1"/>
    </row>
    <row r="18" spans="1:6" s="70" customFormat="1" x14ac:dyDescent="0.2">
      <c r="A18" s="94"/>
      <c r="B18" s="91"/>
      <c r="C18" s="92"/>
      <c r="D18" s="92"/>
      <c r="E18" s="93"/>
      <c r="F18" s="1"/>
    </row>
    <row r="19" spans="1:6" s="70" customFormat="1" ht="12.75" customHeight="1" x14ac:dyDescent="0.2">
      <c r="A19" s="94"/>
      <c r="B19" s="91"/>
      <c r="C19" s="92"/>
      <c r="D19" s="92"/>
      <c r="E19" s="93"/>
      <c r="F19" s="1"/>
    </row>
    <row r="20" spans="1:6" s="70" customFormat="1" x14ac:dyDescent="0.2">
      <c r="A20" s="90"/>
      <c r="B20" s="91"/>
      <c r="C20" s="92"/>
      <c r="D20" s="92"/>
      <c r="E20" s="93"/>
      <c r="F20" s="1"/>
    </row>
    <row r="21" spans="1:6" s="70" customFormat="1" x14ac:dyDescent="0.2">
      <c r="A21" s="90"/>
      <c r="B21" s="91"/>
      <c r="C21" s="92"/>
      <c r="D21" s="92"/>
      <c r="E21" s="93"/>
      <c r="F21" s="1"/>
    </row>
    <row r="22" spans="1:6" s="70" customFormat="1" hidden="1" x14ac:dyDescent="0.2">
      <c r="A22" s="102"/>
      <c r="B22" s="103"/>
      <c r="C22" s="104"/>
      <c r="D22" s="104"/>
      <c r="E22" s="105"/>
      <c r="F22" s="1"/>
    </row>
    <row r="23" spans="1:6" ht="19.5" customHeight="1" x14ac:dyDescent="0.2">
      <c r="A23" s="106" t="s">
        <v>105</v>
      </c>
      <c r="B23" s="107">
        <f>SUM(B12:B22)</f>
        <v>1050.57</v>
      </c>
      <c r="C23" s="108" t="str">
        <f>IF(SUBTOTAL(3,B12:B22)=SUBTOTAL(103,B12:B22),'Summary and sign-off'!$A$47,'Summary and sign-off'!$A$48)</f>
        <v>Check - there are no hidden rows with data</v>
      </c>
      <c r="D23" s="140" t="str">
        <f>IF('Summary and sign-off'!F54='Summary and sign-off'!F53,'Summary and sign-off'!A50,'Summary and sign-off'!A49)</f>
        <v>Check - each entry provides sufficient information</v>
      </c>
      <c r="E23" s="140"/>
      <c r="F23" s="48"/>
    </row>
    <row r="24" spans="1:6" ht="10.5" customHeight="1" x14ac:dyDescent="0.2">
      <c r="A24" s="29"/>
      <c r="B24" s="24"/>
      <c r="C24" s="29"/>
      <c r="D24" s="29"/>
      <c r="E24" s="29"/>
      <c r="F24" s="29"/>
    </row>
    <row r="25" spans="1:6" ht="24.75" customHeight="1" x14ac:dyDescent="0.2">
      <c r="A25" s="141" t="s">
        <v>58</v>
      </c>
      <c r="B25" s="141"/>
      <c r="C25" s="141"/>
      <c r="D25" s="141"/>
      <c r="E25" s="141"/>
      <c r="F25" s="49"/>
    </row>
    <row r="26" spans="1:6" ht="27" customHeight="1" x14ac:dyDescent="0.2">
      <c r="A26" s="37" t="s">
        <v>33</v>
      </c>
      <c r="B26" s="37" t="s">
        <v>15</v>
      </c>
      <c r="C26" s="37" t="s">
        <v>99</v>
      </c>
      <c r="D26" s="37" t="s">
        <v>68</v>
      </c>
      <c r="E26" s="37" t="s">
        <v>45</v>
      </c>
      <c r="F26" s="50"/>
    </row>
    <row r="27" spans="1:6" s="70" customFormat="1" hidden="1" x14ac:dyDescent="0.2">
      <c r="A27" s="94"/>
      <c r="B27" s="91"/>
      <c r="C27" s="92"/>
      <c r="D27" s="92"/>
      <c r="E27" s="93"/>
      <c r="F27" s="1"/>
    </row>
    <row r="28" spans="1:6" s="70" customFormat="1" x14ac:dyDescent="0.2">
      <c r="A28" s="94">
        <v>43735</v>
      </c>
      <c r="B28" s="91">
        <v>80.599999999999994</v>
      </c>
      <c r="C28" s="92" t="s">
        <v>130</v>
      </c>
      <c r="D28" s="92" t="s">
        <v>129</v>
      </c>
      <c r="E28" s="93" t="s">
        <v>120</v>
      </c>
      <c r="F28" s="1"/>
    </row>
    <row r="29" spans="1:6" s="70" customFormat="1" x14ac:dyDescent="0.2">
      <c r="A29" s="94">
        <v>43735</v>
      </c>
      <c r="B29" s="91">
        <v>80.599999999999994</v>
      </c>
      <c r="C29" s="92" t="s">
        <v>131</v>
      </c>
      <c r="D29" s="92" t="s">
        <v>129</v>
      </c>
      <c r="E29" s="93" t="s">
        <v>120</v>
      </c>
      <c r="F29" s="1"/>
    </row>
    <row r="30" spans="1:6" s="70" customFormat="1" x14ac:dyDescent="0.2">
      <c r="A30" s="94">
        <v>43762</v>
      </c>
      <c r="B30" s="91">
        <v>255.53</v>
      </c>
      <c r="C30" s="92" t="s">
        <v>123</v>
      </c>
      <c r="D30" s="92" t="s">
        <v>124</v>
      </c>
      <c r="E30" s="93" t="s">
        <v>125</v>
      </c>
      <c r="F30" s="1"/>
    </row>
    <row r="31" spans="1:6" s="70" customFormat="1" x14ac:dyDescent="0.2">
      <c r="A31" s="94">
        <v>43762</v>
      </c>
      <c r="B31" s="91">
        <v>23</v>
      </c>
      <c r="C31" s="92" t="s">
        <v>136</v>
      </c>
      <c r="D31" s="92" t="s">
        <v>137</v>
      </c>
      <c r="E31" s="93" t="s">
        <v>138</v>
      </c>
      <c r="F31" s="1"/>
    </row>
    <row r="32" spans="1:6" s="70" customFormat="1" x14ac:dyDescent="0.2">
      <c r="A32" s="94">
        <v>43759</v>
      </c>
      <c r="B32" s="91">
        <v>109.39</v>
      </c>
      <c r="C32" s="92" t="s">
        <v>136</v>
      </c>
      <c r="D32" s="92" t="s">
        <v>142</v>
      </c>
      <c r="E32" s="93" t="s">
        <v>138</v>
      </c>
      <c r="F32" s="1"/>
    </row>
    <row r="33" spans="1:6" s="70" customFormat="1" x14ac:dyDescent="0.2">
      <c r="A33" s="94">
        <v>43759</v>
      </c>
      <c r="B33" s="91">
        <v>52.46</v>
      </c>
      <c r="C33" s="92" t="s">
        <v>152</v>
      </c>
      <c r="D33" s="92" t="s">
        <v>129</v>
      </c>
      <c r="E33" s="93" t="s">
        <v>120</v>
      </c>
      <c r="F33" s="1"/>
    </row>
    <row r="34" spans="1:6" s="70" customFormat="1" x14ac:dyDescent="0.2">
      <c r="A34" s="94">
        <v>43762</v>
      </c>
      <c r="B34" s="91">
        <v>52.8</v>
      </c>
      <c r="C34" s="92" t="s">
        <v>133</v>
      </c>
      <c r="D34" s="92" t="s">
        <v>129</v>
      </c>
      <c r="E34" s="93" t="s">
        <v>120</v>
      </c>
      <c r="F34" s="1"/>
    </row>
    <row r="35" spans="1:6" s="70" customFormat="1" x14ac:dyDescent="0.2">
      <c r="A35" s="94">
        <v>43762</v>
      </c>
      <c r="B35" s="91">
        <v>43.1</v>
      </c>
      <c r="C35" s="92" t="s">
        <v>134</v>
      </c>
      <c r="D35" s="92" t="s">
        <v>129</v>
      </c>
      <c r="E35" s="93" t="s">
        <v>120</v>
      </c>
      <c r="F35" s="1"/>
    </row>
    <row r="36" spans="1:6" s="70" customFormat="1" x14ac:dyDescent="0.2">
      <c r="A36" s="94">
        <v>43808</v>
      </c>
      <c r="B36" s="91">
        <v>22.35</v>
      </c>
      <c r="C36" s="92" t="s">
        <v>154</v>
      </c>
      <c r="D36" s="92" t="s">
        <v>129</v>
      </c>
      <c r="E36" s="93" t="s">
        <v>120</v>
      </c>
      <c r="F36" s="1"/>
    </row>
    <row r="37" spans="1:6" s="70" customFormat="1" x14ac:dyDescent="0.2">
      <c r="A37" s="94">
        <v>43761</v>
      </c>
      <c r="B37" s="91">
        <v>61.78</v>
      </c>
      <c r="C37" s="95" t="s">
        <v>151</v>
      </c>
      <c r="D37" s="95" t="s">
        <v>150</v>
      </c>
      <c r="E37" s="96" t="s">
        <v>125</v>
      </c>
      <c r="F37" s="1"/>
    </row>
    <row r="38" spans="1:6" s="70" customFormat="1" x14ac:dyDescent="0.2">
      <c r="A38" s="94">
        <v>43762</v>
      </c>
      <c r="B38" s="91">
        <v>6.9</v>
      </c>
      <c r="C38" s="95" t="s">
        <v>149</v>
      </c>
      <c r="D38" s="95" t="s">
        <v>150</v>
      </c>
      <c r="E38" s="96" t="s">
        <v>125</v>
      </c>
      <c r="F38" s="1"/>
    </row>
    <row r="39" spans="1:6" s="70" customFormat="1" hidden="1" x14ac:dyDescent="0.2">
      <c r="A39" s="94">
        <v>43762</v>
      </c>
      <c r="B39" s="91">
        <v>109.39</v>
      </c>
      <c r="C39" s="95" t="s">
        <v>147</v>
      </c>
      <c r="D39" s="95" t="s">
        <v>148</v>
      </c>
      <c r="E39" s="96" t="s">
        <v>125</v>
      </c>
      <c r="F39" s="1"/>
    </row>
    <row r="40" spans="1:6" ht="19.5" customHeight="1" x14ac:dyDescent="0.2">
      <c r="A40" s="94"/>
      <c r="B40" s="91"/>
      <c r="C40" s="92"/>
      <c r="D40" s="92"/>
      <c r="E40" s="93"/>
      <c r="F40" s="48"/>
    </row>
    <row r="41" spans="1:6" ht="10.5" customHeight="1" x14ac:dyDescent="0.2">
      <c r="A41" s="94"/>
      <c r="B41" s="91"/>
      <c r="C41" s="92"/>
      <c r="D41" s="92"/>
      <c r="E41" s="93"/>
      <c r="F41" s="29"/>
    </row>
    <row r="42" spans="1:6" ht="24.75" customHeight="1" x14ac:dyDescent="0.2">
      <c r="A42" s="94"/>
      <c r="B42" s="91"/>
      <c r="C42" s="92"/>
      <c r="D42" s="92"/>
      <c r="E42" s="93"/>
      <c r="F42" s="48"/>
    </row>
    <row r="43" spans="1:6" ht="27" customHeight="1" x14ac:dyDescent="0.2">
      <c r="A43" s="106" t="s">
        <v>106</v>
      </c>
      <c r="B43" s="107">
        <f>SUM(B27:B42)</f>
        <v>897.9</v>
      </c>
      <c r="C43" s="108" t="str">
        <f>IF(SUBTOTAL(3,B27:B42)=SUBTOTAL(103,B27:B42),'Summary and sign-off'!$A$47,'Summary and sign-off'!$A$48)</f>
        <v>Error - this total includes data from 'hidden' rows</v>
      </c>
      <c r="D43" s="140" t="str">
        <f>IF('Summary and sign-off'!F55='Summary and sign-off'!F53,'Summary and sign-off'!A50,'Summary and sign-off'!A49)</f>
        <v>Check - each entry provides sufficient information</v>
      </c>
      <c r="E43" s="140"/>
      <c r="F43" s="51"/>
    </row>
    <row r="44" spans="1:6" s="70" customFormat="1" hidden="1" x14ac:dyDescent="0.2">
      <c r="A44" s="29"/>
      <c r="B44" s="24"/>
      <c r="C44" s="29"/>
      <c r="D44" s="29"/>
      <c r="E44" s="29"/>
      <c r="F44" s="1"/>
    </row>
    <row r="45" spans="1:6" s="70" customFormat="1" ht="15.75" x14ac:dyDescent="0.2">
      <c r="A45" s="141" t="s">
        <v>28</v>
      </c>
      <c r="B45" s="141"/>
      <c r="C45" s="141"/>
      <c r="D45" s="141"/>
      <c r="E45" s="141"/>
      <c r="F45" s="1"/>
    </row>
    <row r="46" spans="1:6" s="70" customFormat="1" ht="25.5" x14ac:dyDescent="0.2">
      <c r="A46" s="37" t="s">
        <v>33</v>
      </c>
      <c r="B46" s="37" t="s">
        <v>15</v>
      </c>
      <c r="C46" s="37" t="s">
        <v>100</v>
      </c>
      <c r="D46" s="37" t="s">
        <v>55</v>
      </c>
      <c r="E46" s="37" t="s">
        <v>45</v>
      </c>
      <c r="F46" s="1"/>
    </row>
    <row r="47" spans="1:6" s="70" customFormat="1" x14ac:dyDescent="0.2">
      <c r="A47" s="94"/>
      <c r="B47" s="91"/>
      <c r="C47" s="92"/>
      <c r="D47" s="92"/>
      <c r="E47" s="93"/>
      <c r="F47" s="1"/>
    </row>
    <row r="48" spans="1:6" s="70" customFormat="1" x14ac:dyDescent="0.2">
      <c r="A48" s="94" t="s">
        <v>153</v>
      </c>
      <c r="B48" s="91"/>
      <c r="C48" s="92"/>
      <c r="D48" s="92"/>
      <c r="E48" s="93"/>
      <c r="F48" s="1"/>
    </row>
    <row r="49" spans="1:6" s="70" customFormat="1" x14ac:dyDescent="0.2">
      <c r="A49" s="94"/>
      <c r="B49" s="91"/>
      <c r="C49" s="92"/>
      <c r="D49" s="92"/>
      <c r="E49" s="93"/>
      <c r="F49" s="1"/>
    </row>
    <row r="50" spans="1:6" s="70" customFormat="1" x14ac:dyDescent="0.2">
      <c r="A50" s="94"/>
      <c r="B50" s="91"/>
      <c r="C50" s="92"/>
      <c r="D50" s="92"/>
      <c r="E50" s="93"/>
      <c r="F50" s="1"/>
    </row>
    <row r="51" spans="1:6" s="70" customFormat="1" hidden="1" x14ac:dyDescent="0.2">
      <c r="A51" s="94"/>
      <c r="B51" s="91"/>
      <c r="C51" s="92"/>
      <c r="D51" s="92"/>
      <c r="E51" s="93"/>
      <c r="F51" s="1"/>
    </row>
    <row r="52" spans="1:6" ht="19.5" customHeight="1" x14ac:dyDescent="0.2">
      <c r="A52" s="94"/>
      <c r="B52" s="91"/>
      <c r="C52" s="92"/>
      <c r="D52" s="92"/>
      <c r="E52" s="93"/>
      <c r="F52" s="48"/>
    </row>
    <row r="53" spans="1:6" ht="10.5" customHeight="1" x14ac:dyDescent="0.2">
      <c r="A53" s="94"/>
      <c r="B53" s="91"/>
      <c r="C53" s="92"/>
      <c r="D53" s="92"/>
      <c r="E53" s="93"/>
      <c r="F53" s="29"/>
    </row>
    <row r="54" spans="1:6" ht="34.5" customHeight="1" x14ac:dyDescent="0.2">
      <c r="A54" s="94"/>
      <c r="B54" s="91"/>
      <c r="C54" s="92"/>
      <c r="D54" s="92"/>
      <c r="E54" s="93"/>
      <c r="F54" s="28"/>
    </row>
    <row r="55" spans="1:6" x14ac:dyDescent="0.2">
      <c r="A55" s="106" t="s">
        <v>103</v>
      </c>
      <c r="B55" s="107">
        <f>SUM(B47:B54)</f>
        <v>0</v>
      </c>
      <c r="C55" s="108" t="str">
        <f>IF(SUBTOTAL(3,B47:B54)=SUBTOTAL(103,B47:B54),'Summary and sign-off'!$A$47,'Summary and sign-off'!$A$48)</f>
        <v>Check - there are no hidden rows with data</v>
      </c>
      <c r="D55" s="140" t="str">
        <f>IF('Summary and sign-off'!F56='Summary and sign-off'!F53,'Summary and sign-off'!A50,'Summary and sign-off'!A49)</f>
        <v>Check - each entry provides sufficient information</v>
      </c>
      <c r="E55" s="140"/>
      <c r="F55" s="29"/>
    </row>
    <row r="56" spans="1:6" x14ac:dyDescent="0.2">
      <c r="A56" s="29"/>
      <c r="B56" s="78"/>
      <c r="C56" s="24"/>
      <c r="D56" s="29"/>
      <c r="E56" s="29"/>
      <c r="F56" s="29"/>
    </row>
    <row r="57" spans="1:6" ht="12.6" customHeight="1" x14ac:dyDescent="0.2">
      <c r="A57" s="52" t="s">
        <v>1</v>
      </c>
      <c r="B57" s="79">
        <f>B23+B43+B55</f>
        <v>1948.4699999999998</v>
      </c>
      <c r="C57" s="53"/>
      <c r="D57" s="53"/>
      <c r="E57" s="53"/>
      <c r="F57" s="29"/>
    </row>
    <row r="58" spans="1:6" ht="12.95" customHeight="1" x14ac:dyDescent="0.2">
      <c r="A58" s="29"/>
      <c r="B58" s="24"/>
      <c r="C58" s="29"/>
      <c r="D58" s="29"/>
      <c r="E58" s="29"/>
      <c r="F58" s="29"/>
    </row>
    <row r="59" spans="1:6" x14ac:dyDescent="0.2">
      <c r="A59" s="54" t="s">
        <v>7</v>
      </c>
      <c r="B59" s="27"/>
      <c r="C59" s="28"/>
      <c r="D59" s="28"/>
      <c r="E59" s="28"/>
      <c r="F59" s="48"/>
    </row>
    <row r="60" spans="1:6" x14ac:dyDescent="0.2">
      <c r="A60" s="25" t="s">
        <v>34</v>
      </c>
      <c r="B60" s="55"/>
      <c r="C60" s="55"/>
      <c r="D60" s="34"/>
      <c r="E60" s="34"/>
      <c r="F60" s="29"/>
    </row>
    <row r="61" spans="1:6" ht="12.95" customHeight="1" x14ac:dyDescent="0.2">
      <c r="A61" s="33" t="s">
        <v>107</v>
      </c>
      <c r="B61" s="29"/>
      <c r="C61" s="34"/>
      <c r="D61" s="29"/>
      <c r="E61" s="34"/>
      <c r="F61" s="29"/>
    </row>
    <row r="62" spans="1:6" x14ac:dyDescent="0.2">
      <c r="A62" s="33" t="s">
        <v>102</v>
      </c>
      <c r="B62" s="34"/>
      <c r="C62" s="34"/>
      <c r="D62" s="34"/>
      <c r="E62" s="56"/>
      <c r="F62" s="48"/>
    </row>
    <row r="63" spans="1:6" x14ac:dyDescent="0.2">
      <c r="A63" s="25" t="s">
        <v>108</v>
      </c>
      <c r="B63" s="27"/>
      <c r="C63" s="28"/>
      <c r="D63" s="28"/>
      <c r="E63" s="28"/>
      <c r="F63" s="48"/>
    </row>
    <row r="64" spans="1:6" x14ac:dyDescent="0.2">
      <c r="A64" s="33" t="s">
        <v>101</v>
      </c>
      <c r="B64" s="29"/>
      <c r="C64" s="34"/>
      <c r="D64" s="29"/>
      <c r="E64" s="34"/>
      <c r="F64" s="48"/>
    </row>
    <row r="65" spans="1:6" hidden="1" x14ac:dyDescent="0.2">
      <c r="A65" s="33" t="s">
        <v>104</v>
      </c>
      <c r="B65" s="34"/>
      <c r="C65" s="34"/>
      <c r="D65" s="34"/>
      <c r="E65" s="56"/>
      <c r="F65" s="48"/>
    </row>
    <row r="66" spans="1:6" hidden="1" x14ac:dyDescent="0.2">
      <c r="A66" s="38" t="s">
        <v>116</v>
      </c>
      <c r="B66" s="38"/>
      <c r="C66" s="38"/>
      <c r="D66" s="38"/>
      <c r="E66" s="56"/>
    </row>
    <row r="67" spans="1:6" hidden="1" x14ac:dyDescent="0.2">
      <c r="A67" s="42"/>
      <c r="B67" s="29"/>
      <c r="C67" s="29"/>
      <c r="D67" s="29"/>
      <c r="E67" s="48"/>
    </row>
    <row r="68" spans="1:6" hidden="1" x14ac:dyDescent="0.2">
      <c r="A68" s="42"/>
      <c r="B68" s="29"/>
      <c r="C68" s="29"/>
      <c r="D68" s="29"/>
      <c r="E68" s="48"/>
    </row>
    <row r="69" spans="1:6" hidden="1" x14ac:dyDescent="0.2"/>
    <row r="70" spans="1:6" ht="12.75" hidden="1" customHeight="1" x14ac:dyDescent="0.2"/>
    <row r="71" spans="1:6" hidden="1" x14ac:dyDescent="0.2"/>
    <row r="72" spans="1:6" hidden="1" x14ac:dyDescent="0.2"/>
    <row r="73" spans="1:6" hidden="1" x14ac:dyDescent="0.2">
      <c r="F73" s="48"/>
    </row>
    <row r="74" spans="1:6" hidden="1" x14ac:dyDescent="0.2">
      <c r="F74" s="48"/>
    </row>
    <row r="75" spans="1:6" hidden="1" x14ac:dyDescent="0.2">
      <c r="F75" s="48"/>
    </row>
    <row r="76" spans="1:6" hidden="1" x14ac:dyDescent="0.2">
      <c r="A76" s="57"/>
      <c r="B76" s="48"/>
      <c r="C76" s="48"/>
      <c r="D76" s="48"/>
      <c r="E76" s="48"/>
      <c r="F76" s="48"/>
    </row>
    <row r="77" spans="1:6" hidden="1" x14ac:dyDescent="0.2">
      <c r="A77" s="57"/>
      <c r="B77" s="48"/>
      <c r="C77" s="48"/>
      <c r="D77" s="48"/>
      <c r="E77" s="48"/>
      <c r="F77" s="48"/>
    </row>
    <row r="78" spans="1:6" hidden="1" x14ac:dyDescent="0.2">
      <c r="A78" s="57"/>
      <c r="B78" s="48"/>
      <c r="C78" s="48"/>
      <c r="D78" s="48"/>
      <c r="E78" s="48"/>
    </row>
    <row r="79" spans="1:6" hidden="1" x14ac:dyDescent="0.2">
      <c r="A79" s="57"/>
      <c r="B79" s="48"/>
      <c r="C79" s="48"/>
      <c r="D79" s="48"/>
      <c r="E79" s="48"/>
    </row>
    <row r="80" spans="1:6" hidden="1" x14ac:dyDescent="0.2">
      <c r="A80" s="57"/>
      <c r="B80" s="48"/>
      <c r="C80" s="48"/>
      <c r="D80" s="48"/>
      <c r="E80" s="48"/>
    </row>
    <row r="81" hidden="1" x14ac:dyDescent="0.2"/>
    <row r="82" hidden="1" x14ac:dyDescent="0.2"/>
    <row r="83" hidden="1" x14ac:dyDescent="0.2"/>
    <row r="84" hidden="1" x14ac:dyDescent="0.2"/>
    <row r="85" x14ac:dyDescent="0.2"/>
    <row r="86" x14ac:dyDescent="0.2"/>
    <row r="87" x14ac:dyDescent="0.2"/>
    <row r="88" x14ac:dyDescent="0.2"/>
    <row r="89" x14ac:dyDescent="0.2"/>
    <row r="90" hidden="1" x14ac:dyDescent="0.2"/>
    <row r="91" hidden="1" x14ac:dyDescent="0.2"/>
    <row r="92" hidden="1" x14ac:dyDescent="0.2"/>
  </sheetData>
  <sheetProtection sheet="1" formatCells="0" formatRows="0" insertColumns="0" insertRows="0" deleteRows="0"/>
  <mergeCells count="15">
    <mergeCell ref="B7:E7"/>
    <mergeCell ref="B5:E5"/>
    <mergeCell ref="D55:E55"/>
    <mergeCell ref="A1:E1"/>
    <mergeCell ref="A25:E25"/>
    <mergeCell ref="A45:E45"/>
    <mergeCell ref="B2:E2"/>
    <mergeCell ref="B3:E3"/>
    <mergeCell ref="B4:E4"/>
    <mergeCell ref="A8:E8"/>
    <mergeCell ref="A9:E9"/>
    <mergeCell ref="B6:E6"/>
    <mergeCell ref="D23:E23"/>
    <mergeCell ref="D43:E43"/>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22 A47:A54 A27:A4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6 A26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B12:B22 B47:B54 B27:B42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F9" sqref="F9"/>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36" t="s">
        <v>5</v>
      </c>
      <c r="B1" s="136"/>
      <c r="C1" s="136"/>
      <c r="D1" s="136"/>
      <c r="E1" s="136"/>
      <c r="F1" s="40"/>
    </row>
    <row r="2" spans="1:6" ht="21" customHeight="1" x14ac:dyDescent="0.2">
      <c r="A2" s="4" t="s">
        <v>2</v>
      </c>
      <c r="B2" s="139" t="str">
        <f>'Summary and sign-off'!B2:F2</f>
        <v>Independent Police Conduct Authority</v>
      </c>
      <c r="C2" s="139"/>
      <c r="D2" s="139"/>
      <c r="E2" s="139"/>
      <c r="F2" s="40"/>
    </row>
    <row r="3" spans="1:6" ht="21" customHeight="1" x14ac:dyDescent="0.2">
      <c r="A3" s="4" t="s">
        <v>3</v>
      </c>
      <c r="B3" s="139" t="str">
        <f>'Summary and sign-off'!B3:F3</f>
        <v>Judge Colin Doherty</v>
      </c>
      <c r="C3" s="139"/>
      <c r="D3" s="139"/>
      <c r="E3" s="139"/>
      <c r="F3" s="40"/>
    </row>
    <row r="4" spans="1:6" ht="21" customHeight="1" x14ac:dyDescent="0.2">
      <c r="A4" s="4" t="s">
        <v>46</v>
      </c>
      <c r="B4" s="139">
        <f>'Summary and sign-off'!B4:F4</f>
        <v>43647</v>
      </c>
      <c r="C4" s="139"/>
      <c r="D4" s="139"/>
      <c r="E4" s="139"/>
      <c r="F4" s="40"/>
    </row>
    <row r="5" spans="1:6" ht="21" customHeight="1" x14ac:dyDescent="0.2">
      <c r="A5" s="4" t="s">
        <v>47</v>
      </c>
      <c r="B5" s="139">
        <f>'Summary and sign-off'!B5:F5</f>
        <v>44012</v>
      </c>
      <c r="C5" s="139"/>
      <c r="D5" s="139"/>
      <c r="E5" s="139"/>
      <c r="F5" s="40"/>
    </row>
    <row r="6" spans="1:6" ht="21" customHeight="1" x14ac:dyDescent="0.2">
      <c r="A6" s="4" t="s">
        <v>13</v>
      </c>
      <c r="B6" s="134" t="s">
        <v>39</v>
      </c>
      <c r="C6" s="134"/>
      <c r="D6" s="134"/>
      <c r="E6" s="134"/>
      <c r="F6" s="40"/>
    </row>
    <row r="7" spans="1:6" ht="21" customHeight="1" x14ac:dyDescent="0.2">
      <c r="A7" s="4" t="s">
        <v>69</v>
      </c>
      <c r="B7" s="134" t="s">
        <v>80</v>
      </c>
      <c r="C7" s="134"/>
      <c r="D7" s="134"/>
      <c r="E7" s="134"/>
      <c r="F7" s="40"/>
    </row>
    <row r="8" spans="1:6" ht="35.25" customHeight="1" x14ac:dyDescent="0.25">
      <c r="A8" s="149" t="s">
        <v>109</v>
      </c>
      <c r="B8" s="149"/>
      <c r="C8" s="150"/>
      <c r="D8" s="150"/>
      <c r="E8" s="150"/>
      <c r="F8" s="44"/>
    </row>
    <row r="9" spans="1:6" ht="35.25" customHeight="1" x14ac:dyDescent="0.25">
      <c r="A9" s="147" t="s">
        <v>88</v>
      </c>
      <c r="B9" s="148"/>
      <c r="C9" s="148"/>
      <c r="D9" s="148"/>
      <c r="E9" s="148"/>
      <c r="F9" s="44"/>
    </row>
    <row r="10" spans="1:6" ht="27" customHeight="1" x14ac:dyDescent="0.2">
      <c r="A10" s="37" t="s">
        <v>112</v>
      </c>
      <c r="B10" s="37" t="s">
        <v>15</v>
      </c>
      <c r="C10" s="37" t="s">
        <v>56</v>
      </c>
      <c r="D10" s="37" t="s">
        <v>54</v>
      </c>
      <c r="E10" s="37" t="s">
        <v>45</v>
      </c>
      <c r="F10" s="25"/>
    </row>
    <row r="11" spans="1:6" s="70" customFormat="1" hidden="1" x14ac:dyDescent="0.2">
      <c r="A11" s="90"/>
      <c r="B11" s="91"/>
      <c r="C11" s="95"/>
      <c r="D11" s="95"/>
      <c r="E11" s="96"/>
      <c r="F11" s="2"/>
    </row>
    <row r="12" spans="1:6" s="70" customFormat="1" x14ac:dyDescent="0.2">
      <c r="A12" s="94" t="s">
        <v>153</v>
      </c>
      <c r="B12" s="91"/>
      <c r="C12" s="95"/>
      <c r="D12" s="95"/>
      <c r="E12" s="96"/>
      <c r="F12" s="2"/>
    </row>
    <row r="13" spans="1:6" s="70" customFormat="1" x14ac:dyDescent="0.2">
      <c r="A13" s="94"/>
      <c r="B13" s="91"/>
      <c r="C13" s="95"/>
      <c r="D13" s="95"/>
      <c r="E13" s="96"/>
      <c r="F13" s="2"/>
    </row>
    <row r="14" spans="1:6" s="70" customFormat="1" x14ac:dyDescent="0.2">
      <c r="A14" s="94"/>
      <c r="B14" s="91"/>
      <c r="C14" s="95"/>
      <c r="D14" s="95"/>
      <c r="E14" s="96"/>
      <c r="F14" s="2"/>
    </row>
    <row r="15" spans="1:6" s="70" customFormat="1" x14ac:dyDescent="0.2">
      <c r="A15" s="94"/>
      <c r="B15" s="91"/>
      <c r="C15" s="95"/>
      <c r="D15" s="95"/>
      <c r="E15" s="96"/>
      <c r="F15" s="2"/>
    </row>
    <row r="16" spans="1:6" s="70" customFormat="1" x14ac:dyDescent="0.2">
      <c r="A16" s="94"/>
      <c r="B16" s="91"/>
      <c r="C16" s="95"/>
      <c r="D16" s="95"/>
      <c r="E16" s="96"/>
      <c r="F16" s="2"/>
    </row>
    <row r="17" spans="1:6" s="70" customFormat="1" x14ac:dyDescent="0.2">
      <c r="A17" s="94"/>
      <c r="B17" s="91"/>
      <c r="C17" s="95"/>
      <c r="D17" s="95"/>
      <c r="E17" s="96"/>
      <c r="F17" s="2"/>
    </row>
    <row r="18" spans="1:6" s="70" customFormat="1" x14ac:dyDescent="0.2">
      <c r="A18" s="94"/>
      <c r="B18" s="91"/>
      <c r="C18" s="95"/>
      <c r="D18" s="95"/>
      <c r="E18" s="96"/>
      <c r="F18" s="2"/>
    </row>
    <row r="19" spans="1:6" s="70" customFormat="1" x14ac:dyDescent="0.2">
      <c r="A19" s="94"/>
      <c r="B19" s="91"/>
      <c r="C19" s="95"/>
      <c r="D19" s="95"/>
      <c r="E19" s="96"/>
      <c r="F19" s="2"/>
    </row>
    <row r="20" spans="1:6" s="70" customFormat="1" x14ac:dyDescent="0.2">
      <c r="A20" s="94"/>
      <c r="B20" s="91"/>
      <c r="C20" s="95"/>
      <c r="D20" s="95"/>
      <c r="E20" s="96"/>
      <c r="F20" s="2"/>
    </row>
    <row r="21" spans="1:6" s="70" customFormat="1" x14ac:dyDescent="0.2">
      <c r="A21" s="94"/>
      <c r="B21" s="91"/>
      <c r="C21" s="95"/>
      <c r="D21" s="95"/>
      <c r="E21" s="96"/>
      <c r="F21" s="2"/>
    </row>
    <row r="22" spans="1:6" s="70" customFormat="1" x14ac:dyDescent="0.2">
      <c r="A22" s="90"/>
      <c r="B22" s="91"/>
      <c r="C22" s="95"/>
      <c r="D22" s="95"/>
      <c r="E22" s="96"/>
      <c r="F22" s="2"/>
    </row>
    <row r="23" spans="1:6" s="70" customFormat="1" x14ac:dyDescent="0.2">
      <c r="A23" s="90"/>
      <c r="B23" s="91"/>
      <c r="C23" s="95"/>
      <c r="D23" s="95"/>
      <c r="E23" s="96"/>
      <c r="F23" s="2"/>
    </row>
    <row r="24" spans="1:6" s="70" customFormat="1" ht="11.25" hidden="1" customHeight="1" x14ac:dyDescent="0.2">
      <c r="A24" s="90"/>
      <c r="B24" s="91"/>
      <c r="C24" s="95"/>
      <c r="D24" s="95"/>
      <c r="E24" s="96"/>
      <c r="F24" s="2"/>
    </row>
    <row r="25" spans="1:6" ht="34.5" customHeight="1" x14ac:dyDescent="0.2">
      <c r="A25" s="71" t="s">
        <v>85</v>
      </c>
      <c r="B25" s="83">
        <f>SUM(B11:B24)</f>
        <v>0</v>
      </c>
      <c r="C25" s="101" t="str">
        <f>IF(SUBTOTAL(3,B11:B24)=SUBTOTAL(103,B11:B24),'Summary and sign-off'!$A$47,'Summary and sign-off'!$A$48)</f>
        <v>Check - there are no hidden rows with data</v>
      </c>
      <c r="D25" s="140" t="str">
        <f>IF('Summary and sign-off'!F57='Summary and sign-off'!F53,'Summary and sign-off'!A50,'Summary and sign-off'!A49)</f>
        <v>Check - each entry provides sufficient information</v>
      </c>
      <c r="E25" s="140"/>
      <c r="F25" s="2"/>
    </row>
    <row r="26" spans="1:6" x14ac:dyDescent="0.2">
      <c r="A26" s="23"/>
      <c r="B26" s="22"/>
      <c r="C26" s="22"/>
      <c r="D26" s="22"/>
      <c r="E26" s="22"/>
      <c r="F26" s="40"/>
    </row>
    <row r="27" spans="1:6" x14ac:dyDescent="0.2">
      <c r="A27" s="23" t="s">
        <v>7</v>
      </c>
      <c r="B27" s="24"/>
      <c r="C27" s="29"/>
      <c r="D27" s="22"/>
      <c r="E27" s="22"/>
      <c r="F27" s="40"/>
    </row>
    <row r="28" spans="1:6" ht="12.75" customHeight="1" x14ac:dyDescent="0.2">
      <c r="A28" s="25" t="s">
        <v>111</v>
      </c>
      <c r="B28" s="25"/>
      <c r="C28" s="25"/>
      <c r="D28" s="25"/>
      <c r="E28" s="25"/>
      <c r="F28" s="40"/>
    </row>
    <row r="29" spans="1:6" x14ac:dyDescent="0.2">
      <c r="A29" s="25" t="s">
        <v>110</v>
      </c>
      <c r="B29" s="33"/>
      <c r="C29" s="45"/>
      <c r="D29" s="46"/>
      <c r="E29" s="46"/>
      <c r="F29" s="40"/>
    </row>
    <row r="30" spans="1:6" x14ac:dyDescent="0.2">
      <c r="A30" s="25" t="s">
        <v>108</v>
      </c>
      <c r="B30" s="27"/>
      <c r="C30" s="28"/>
      <c r="D30" s="28"/>
      <c r="E30" s="28"/>
      <c r="F30" s="29"/>
    </row>
    <row r="31" spans="1:6" x14ac:dyDescent="0.2">
      <c r="A31" s="33" t="s">
        <v>10</v>
      </c>
      <c r="B31" s="33"/>
      <c r="C31" s="45"/>
      <c r="D31" s="45"/>
      <c r="E31" s="45"/>
      <c r="F31" s="40"/>
    </row>
    <row r="32" spans="1:6" ht="12.75" customHeight="1" x14ac:dyDescent="0.2">
      <c r="A32" s="33" t="s">
        <v>117</v>
      </c>
      <c r="B32" s="33"/>
      <c r="C32" s="47"/>
      <c r="D32" s="47"/>
      <c r="E32" s="35"/>
      <c r="F32" s="40"/>
    </row>
    <row r="33" spans="1:6" x14ac:dyDescent="0.2">
      <c r="A33" s="22"/>
      <c r="B33" s="22"/>
      <c r="C33" s="22"/>
      <c r="D33" s="22"/>
      <c r="E33" s="22"/>
      <c r="F33" s="40"/>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70"/>
  <sheetViews>
    <sheetView topLeftCell="A13"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36" t="s">
        <v>5</v>
      </c>
      <c r="B1" s="136"/>
      <c r="C1" s="136"/>
      <c r="D1" s="136"/>
      <c r="E1" s="136"/>
      <c r="F1" s="26"/>
    </row>
    <row r="2" spans="1:6" ht="21" customHeight="1" x14ac:dyDescent="0.2">
      <c r="A2" s="4" t="s">
        <v>2</v>
      </c>
      <c r="B2" s="139" t="str">
        <f>'Summary and sign-off'!B2:F2</f>
        <v>Independent Police Conduct Authority</v>
      </c>
      <c r="C2" s="139"/>
      <c r="D2" s="139"/>
      <c r="E2" s="139"/>
      <c r="F2" s="26"/>
    </row>
    <row r="3" spans="1:6" ht="21" customHeight="1" x14ac:dyDescent="0.2">
      <c r="A3" s="4" t="s">
        <v>3</v>
      </c>
      <c r="B3" s="139" t="str">
        <f>'Summary and sign-off'!B3:F3</f>
        <v>Judge Colin Doherty</v>
      </c>
      <c r="C3" s="139"/>
      <c r="D3" s="139"/>
      <c r="E3" s="139"/>
      <c r="F3" s="26"/>
    </row>
    <row r="4" spans="1:6" ht="21" customHeight="1" x14ac:dyDescent="0.2">
      <c r="A4" s="4" t="s">
        <v>46</v>
      </c>
      <c r="B4" s="139">
        <f>'Summary and sign-off'!B4:F4</f>
        <v>43647</v>
      </c>
      <c r="C4" s="139"/>
      <c r="D4" s="139"/>
      <c r="E4" s="139"/>
      <c r="F4" s="26"/>
    </row>
    <row r="5" spans="1:6" ht="21" customHeight="1" x14ac:dyDescent="0.2">
      <c r="A5" s="4" t="s">
        <v>47</v>
      </c>
      <c r="B5" s="139">
        <f>'Summary and sign-off'!B5:F5</f>
        <v>44012</v>
      </c>
      <c r="C5" s="139"/>
      <c r="D5" s="139"/>
      <c r="E5" s="139"/>
      <c r="F5" s="26"/>
    </row>
    <row r="6" spans="1:6" ht="21" customHeight="1" x14ac:dyDescent="0.2">
      <c r="A6" s="4" t="s">
        <v>13</v>
      </c>
      <c r="B6" s="134" t="s">
        <v>39</v>
      </c>
      <c r="C6" s="134"/>
      <c r="D6" s="134"/>
      <c r="E6" s="134"/>
      <c r="F6" s="36"/>
    </row>
    <row r="7" spans="1:6" ht="21" customHeight="1" x14ac:dyDescent="0.2">
      <c r="A7" s="4" t="s">
        <v>69</v>
      </c>
      <c r="B7" s="134" t="s">
        <v>80</v>
      </c>
      <c r="C7" s="134"/>
      <c r="D7" s="134"/>
      <c r="E7" s="134"/>
      <c r="F7" s="36"/>
    </row>
    <row r="8" spans="1:6" ht="35.25" customHeight="1" x14ac:dyDescent="0.2">
      <c r="A8" s="143" t="s">
        <v>0</v>
      </c>
      <c r="B8" s="143"/>
      <c r="C8" s="150"/>
      <c r="D8" s="150"/>
      <c r="E8" s="150"/>
      <c r="F8" s="26"/>
    </row>
    <row r="9" spans="1:6" ht="35.25" customHeight="1" x14ac:dyDescent="0.2">
      <c r="A9" s="151" t="s">
        <v>84</v>
      </c>
      <c r="B9" s="152"/>
      <c r="C9" s="152"/>
      <c r="D9" s="152"/>
      <c r="E9" s="152"/>
      <c r="F9" s="26"/>
    </row>
    <row r="10" spans="1:6" ht="27" customHeight="1" x14ac:dyDescent="0.2">
      <c r="A10" s="37" t="s">
        <v>33</v>
      </c>
      <c r="B10" s="37" t="s">
        <v>15</v>
      </c>
      <c r="C10" s="37" t="s">
        <v>35</v>
      </c>
      <c r="D10" s="37" t="s">
        <v>113</v>
      </c>
      <c r="E10" s="37" t="s">
        <v>45</v>
      </c>
      <c r="F10" s="38"/>
    </row>
    <row r="11" spans="1:6" s="70" customFormat="1" hidden="1" x14ac:dyDescent="0.2">
      <c r="A11" s="90"/>
      <c r="B11" s="91"/>
      <c r="C11" s="95"/>
      <c r="D11" s="95"/>
      <c r="E11" s="96"/>
      <c r="F11" s="3"/>
    </row>
    <row r="12" spans="1:6" s="70" customFormat="1" x14ac:dyDescent="0.2">
      <c r="A12" s="94">
        <v>43678</v>
      </c>
      <c r="B12" s="91">
        <v>40.85</v>
      </c>
      <c r="C12" s="95" t="s">
        <v>121</v>
      </c>
      <c r="D12" s="95" t="s">
        <v>119</v>
      </c>
      <c r="E12" s="96" t="s">
        <v>120</v>
      </c>
      <c r="F12" s="3"/>
    </row>
    <row r="13" spans="1:6" s="70" customFormat="1" x14ac:dyDescent="0.2">
      <c r="A13" s="94">
        <v>43678</v>
      </c>
      <c r="B13" s="91">
        <v>43.13</v>
      </c>
      <c r="C13" s="95" t="s">
        <v>122</v>
      </c>
      <c r="D13" s="95" t="s">
        <v>126</v>
      </c>
      <c r="E13" s="96" t="s">
        <v>120</v>
      </c>
      <c r="F13" s="3"/>
    </row>
    <row r="14" spans="1:6" s="70" customFormat="1" x14ac:dyDescent="0.2">
      <c r="A14" s="94">
        <v>43709</v>
      </c>
      <c r="B14" s="91">
        <v>40.85</v>
      </c>
      <c r="C14" s="95" t="s">
        <v>121</v>
      </c>
      <c r="D14" s="95" t="s">
        <v>119</v>
      </c>
      <c r="E14" s="96" t="s">
        <v>120</v>
      </c>
      <c r="F14" s="3"/>
    </row>
    <row r="15" spans="1:6" s="70" customFormat="1" x14ac:dyDescent="0.2">
      <c r="A15" s="94">
        <v>43709</v>
      </c>
      <c r="B15" s="91">
        <v>380.87</v>
      </c>
      <c r="C15" s="95" t="s">
        <v>121</v>
      </c>
      <c r="D15" s="95" t="s">
        <v>126</v>
      </c>
      <c r="E15" s="96" t="s">
        <v>120</v>
      </c>
      <c r="F15" s="3"/>
    </row>
    <row r="16" spans="1:6" s="70" customFormat="1" x14ac:dyDescent="0.2">
      <c r="A16" s="94">
        <v>43739</v>
      </c>
      <c r="B16" s="91">
        <v>40.85</v>
      </c>
      <c r="C16" s="95" t="s">
        <v>121</v>
      </c>
      <c r="D16" s="95" t="s">
        <v>119</v>
      </c>
      <c r="E16" s="96" t="s">
        <v>120</v>
      </c>
      <c r="F16" s="3"/>
    </row>
    <row r="17" spans="1:6" s="70" customFormat="1" x14ac:dyDescent="0.2">
      <c r="A17" s="94">
        <v>43739</v>
      </c>
      <c r="B17" s="91">
        <v>1.1200000000000001</v>
      </c>
      <c r="C17" s="95" t="s">
        <v>121</v>
      </c>
      <c r="D17" s="95" t="s">
        <v>126</v>
      </c>
      <c r="E17" s="96" t="s">
        <v>120</v>
      </c>
      <c r="F17" s="3"/>
    </row>
    <row r="18" spans="1:6" s="70" customFormat="1" x14ac:dyDescent="0.2">
      <c r="A18" s="94">
        <v>43756</v>
      </c>
      <c r="B18" s="91">
        <v>130</v>
      </c>
      <c r="C18" s="95" t="s">
        <v>145</v>
      </c>
      <c r="D18" s="95" t="s">
        <v>132</v>
      </c>
      <c r="E18" s="96" t="s">
        <v>120</v>
      </c>
      <c r="F18" s="3"/>
    </row>
    <row r="19" spans="1:6" s="70" customFormat="1" x14ac:dyDescent="0.2">
      <c r="A19" s="94">
        <v>43770</v>
      </c>
      <c r="B19" s="91">
        <v>25.37</v>
      </c>
      <c r="C19" s="95" t="s">
        <v>121</v>
      </c>
      <c r="D19" s="95" t="s">
        <v>135</v>
      </c>
      <c r="E19" s="96" t="s">
        <v>120</v>
      </c>
      <c r="F19" s="3"/>
    </row>
    <row r="20" spans="1:6" s="70" customFormat="1" x14ac:dyDescent="0.2">
      <c r="A20" s="94">
        <v>43770</v>
      </c>
      <c r="B20" s="91">
        <v>24.94</v>
      </c>
      <c r="C20" s="95" t="s">
        <v>121</v>
      </c>
      <c r="D20" s="95" t="s">
        <v>126</v>
      </c>
      <c r="E20" s="96" t="s">
        <v>120</v>
      </c>
      <c r="F20" s="3"/>
    </row>
    <row r="21" spans="1:6" s="70" customFormat="1" x14ac:dyDescent="0.2">
      <c r="A21" s="94">
        <v>43800</v>
      </c>
      <c r="B21" s="91">
        <v>25.85</v>
      </c>
      <c r="C21" s="95" t="s">
        <v>121</v>
      </c>
      <c r="D21" s="95" t="s">
        <v>135</v>
      </c>
      <c r="E21" s="96" t="s">
        <v>120</v>
      </c>
      <c r="F21" s="3"/>
    </row>
    <row r="22" spans="1:6" s="70" customFormat="1" x14ac:dyDescent="0.2">
      <c r="A22" s="90">
        <v>43800</v>
      </c>
      <c r="B22" s="91">
        <v>54.42</v>
      </c>
      <c r="C22" s="95" t="s">
        <v>121</v>
      </c>
      <c r="D22" s="95" t="s">
        <v>126</v>
      </c>
      <c r="E22" s="96" t="s">
        <v>120</v>
      </c>
      <c r="F22" s="3"/>
    </row>
    <row r="23" spans="1:6" s="70" customFormat="1" x14ac:dyDescent="0.2">
      <c r="A23" s="90">
        <v>43831</v>
      </c>
      <c r="B23" s="91">
        <v>25.85</v>
      </c>
      <c r="C23" s="95" t="s">
        <v>121</v>
      </c>
      <c r="D23" s="95" t="s">
        <v>135</v>
      </c>
      <c r="E23" s="96" t="s">
        <v>120</v>
      </c>
      <c r="F23" s="3"/>
    </row>
    <row r="24" spans="1:6" s="70" customFormat="1" x14ac:dyDescent="0.2">
      <c r="A24" s="90">
        <v>43831</v>
      </c>
      <c r="B24" s="91">
        <v>2.15</v>
      </c>
      <c r="C24" s="95" t="s">
        <v>121</v>
      </c>
      <c r="D24" s="95" t="s">
        <v>126</v>
      </c>
      <c r="E24" s="96" t="s">
        <v>120</v>
      </c>
      <c r="F24" s="3"/>
    </row>
    <row r="25" spans="1:6" s="70" customFormat="1" x14ac:dyDescent="0.2">
      <c r="A25" s="90">
        <v>43862</v>
      </c>
      <c r="B25" s="91">
        <v>25.85</v>
      </c>
      <c r="C25" s="95" t="s">
        <v>121</v>
      </c>
      <c r="D25" s="95" t="s">
        <v>135</v>
      </c>
      <c r="E25" s="96" t="s">
        <v>120</v>
      </c>
      <c r="F25" s="3"/>
    </row>
    <row r="26" spans="1:6" s="70" customFormat="1" x14ac:dyDescent="0.2">
      <c r="A26" s="90">
        <v>43862</v>
      </c>
      <c r="B26" s="91">
        <v>0.86</v>
      </c>
      <c r="C26" s="95" t="s">
        <v>121</v>
      </c>
      <c r="D26" s="95" t="s">
        <v>126</v>
      </c>
      <c r="E26" s="96" t="s">
        <v>120</v>
      </c>
      <c r="F26" s="3"/>
    </row>
    <row r="27" spans="1:6" s="70" customFormat="1" x14ac:dyDescent="0.2">
      <c r="A27" s="90">
        <v>43891</v>
      </c>
      <c r="B27" s="91">
        <v>25.85</v>
      </c>
      <c r="C27" s="95" t="s">
        <v>121</v>
      </c>
      <c r="D27" s="95" t="s">
        <v>135</v>
      </c>
      <c r="E27" s="96" t="s">
        <v>120</v>
      </c>
      <c r="F27" s="3"/>
    </row>
    <row r="28" spans="1:6" s="70" customFormat="1" x14ac:dyDescent="0.2">
      <c r="A28" s="90">
        <v>43891</v>
      </c>
      <c r="B28" s="91">
        <v>0.43</v>
      </c>
      <c r="C28" s="95" t="s">
        <v>121</v>
      </c>
      <c r="D28" s="95" t="s">
        <v>126</v>
      </c>
      <c r="E28" s="96" t="s">
        <v>120</v>
      </c>
      <c r="F28" s="3"/>
    </row>
    <row r="29" spans="1:6" s="70" customFormat="1" x14ac:dyDescent="0.2">
      <c r="A29" s="90">
        <v>43922</v>
      </c>
      <c r="B29" s="91">
        <v>25.85</v>
      </c>
      <c r="C29" s="95" t="s">
        <v>121</v>
      </c>
      <c r="D29" s="95" t="s">
        <v>135</v>
      </c>
      <c r="E29" s="96" t="s">
        <v>120</v>
      </c>
      <c r="F29" s="3"/>
    </row>
    <row r="30" spans="1:6" s="70" customFormat="1" x14ac:dyDescent="0.2">
      <c r="A30" s="90">
        <v>43922</v>
      </c>
      <c r="B30" s="91">
        <v>2.58</v>
      </c>
      <c r="C30" s="95" t="s">
        <v>121</v>
      </c>
      <c r="D30" s="95" t="s">
        <v>126</v>
      </c>
      <c r="E30" s="96" t="s">
        <v>120</v>
      </c>
      <c r="F30" s="3"/>
    </row>
    <row r="31" spans="1:6" s="70" customFormat="1" x14ac:dyDescent="0.2">
      <c r="A31" s="90">
        <v>43952</v>
      </c>
      <c r="B31" s="91">
        <v>25.85</v>
      </c>
      <c r="C31" s="95" t="s">
        <v>121</v>
      </c>
      <c r="D31" s="95" t="s">
        <v>135</v>
      </c>
      <c r="E31" s="96" t="s">
        <v>120</v>
      </c>
      <c r="F31" s="3"/>
    </row>
    <row r="32" spans="1:6" s="70" customFormat="1" x14ac:dyDescent="0.2">
      <c r="A32" s="90">
        <v>43952</v>
      </c>
      <c r="B32" s="91">
        <v>2.58</v>
      </c>
      <c r="C32" s="95" t="s">
        <v>121</v>
      </c>
      <c r="D32" s="95" t="s">
        <v>126</v>
      </c>
      <c r="E32" s="96" t="s">
        <v>120</v>
      </c>
      <c r="F32" s="3"/>
    </row>
    <row r="33" spans="1:6" s="70" customFormat="1" x14ac:dyDescent="0.2">
      <c r="A33" s="90">
        <v>43983</v>
      </c>
      <c r="B33" s="91">
        <v>25.85</v>
      </c>
      <c r="C33" s="95" t="s">
        <v>121</v>
      </c>
      <c r="D33" s="95" t="s">
        <v>135</v>
      </c>
      <c r="E33" s="96" t="s">
        <v>120</v>
      </c>
      <c r="F33" s="3"/>
    </row>
    <row r="34" spans="1:6" s="70" customFormat="1" x14ac:dyDescent="0.2">
      <c r="A34" s="90">
        <v>43983</v>
      </c>
      <c r="B34" s="91">
        <v>0</v>
      </c>
      <c r="C34" s="95" t="s">
        <v>121</v>
      </c>
      <c r="D34" s="95" t="s">
        <v>126</v>
      </c>
      <c r="E34" s="96" t="s">
        <v>120</v>
      </c>
      <c r="F34" s="3"/>
    </row>
    <row r="35" spans="1:6" s="70" customFormat="1" hidden="1" x14ac:dyDescent="0.2">
      <c r="A35" s="90"/>
      <c r="B35" s="91"/>
      <c r="C35" s="95"/>
      <c r="D35" s="95"/>
      <c r="E35" s="96"/>
      <c r="F35" s="3"/>
    </row>
    <row r="36" spans="1:6" ht="34.5" customHeight="1" x14ac:dyDescent="0.2">
      <c r="A36" s="71" t="s">
        <v>89</v>
      </c>
      <c r="B36" s="83">
        <f>SUM(B11:B35)</f>
        <v>971.95000000000027</v>
      </c>
      <c r="C36" s="101" t="str">
        <f>IF(SUBTOTAL(3,B11:B35)=SUBTOTAL(103,B11:B35),'Summary and sign-off'!$A$47,'Summary and sign-off'!$A$48)</f>
        <v>Check - there are no hidden rows with data</v>
      </c>
      <c r="D36" s="140" t="str">
        <f>IF('Summary and sign-off'!F58='Summary and sign-off'!F53,'Summary and sign-off'!A50,'Summary and sign-off'!A49)</f>
        <v>Check - each entry provides sufficient information</v>
      </c>
      <c r="E36" s="140"/>
      <c r="F36" s="39"/>
    </row>
    <row r="37" spans="1:6" ht="14.1" customHeight="1" x14ac:dyDescent="0.2">
      <c r="A37" s="40"/>
      <c r="B37" s="29"/>
      <c r="C37" s="22"/>
      <c r="D37" s="22"/>
      <c r="E37" s="22"/>
      <c r="F37" s="26"/>
    </row>
    <row r="38" spans="1:6" x14ac:dyDescent="0.2">
      <c r="A38" s="23" t="s">
        <v>6</v>
      </c>
      <c r="B38" s="22"/>
      <c r="C38" s="22"/>
      <c r="D38" s="22"/>
      <c r="E38" s="22"/>
      <c r="F38" s="26"/>
    </row>
    <row r="39" spans="1:6" ht="12.6" customHeight="1" x14ac:dyDescent="0.2">
      <c r="A39" s="25" t="s">
        <v>34</v>
      </c>
      <c r="B39" s="22"/>
      <c r="C39" s="22"/>
      <c r="D39" s="22"/>
      <c r="E39" s="22"/>
      <c r="F39" s="26"/>
    </row>
    <row r="40" spans="1:6" x14ac:dyDescent="0.2">
      <c r="A40" s="25" t="s">
        <v>108</v>
      </c>
      <c r="B40" s="27"/>
      <c r="C40" s="28"/>
      <c r="D40" s="28"/>
      <c r="E40" s="28"/>
      <c r="F40" s="29"/>
    </row>
    <row r="41" spans="1:6" x14ac:dyDescent="0.2">
      <c r="A41" s="33" t="s">
        <v>10</v>
      </c>
      <c r="B41" s="34"/>
      <c r="C41" s="29"/>
      <c r="D41" s="29"/>
      <c r="E41" s="29"/>
      <c r="F41" s="29"/>
    </row>
    <row r="42" spans="1:6" ht="12.75" customHeight="1" x14ac:dyDescent="0.2">
      <c r="A42" s="33" t="s">
        <v>117</v>
      </c>
      <c r="B42" s="41"/>
      <c r="C42" s="35"/>
      <c r="D42" s="35"/>
      <c r="E42" s="35"/>
      <c r="F42" s="35"/>
    </row>
    <row r="43" spans="1:6" x14ac:dyDescent="0.2">
      <c r="A43" s="40"/>
      <c r="B43" s="42"/>
      <c r="C43" s="22"/>
      <c r="D43" s="22"/>
      <c r="E43" s="22"/>
      <c r="F43" s="40"/>
    </row>
    <row r="44" spans="1:6" hidden="1" x14ac:dyDescent="0.2">
      <c r="A44" s="22"/>
      <c r="B44" s="22"/>
      <c r="C44" s="22"/>
      <c r="D44" s="22"/>
      <c r="E44" s="40"/>
    </row>
    <row r="45" spans="1:6" ht="12.75" hidden="1" customHeight="1" x14ac:dyDescent="0.2"/>
    <row r="46" spans="1:6" hidden="1" x14ac:dyDescent="0.2">
      <c r="A46" s="43"/>
      <c r="B46" s="43"/>
      <c r="C46" s="43"/>
      <c r="D46" s="43"/>
      <c r="E46" s="43"/>
      <c r="F46" s="26"/>
    </row>
    <row r="47" spans="1:6" hidden="1" x14ac:dyDescent="0.2">
      <c r="A47" s="43"/>
      <c r="B47" s="43"/>
      <c r="C47" s="43"/>
      <c r="D47" s="43"/>
      <c r="E47" s="43"/>
      <c r="F47" s="26"/>
    </row>
    <row r="48" spans="1:6" hidden="1" x14ac:dyDescent="0.2">
      <c r="A48" s="43"/>
      <c r="B48" s="43"/>
      <c r="C48" s="43"/>
      <c r="D48" s="43"/>
      <c r="E48" s="43"/>
      <c r="F48" s="26"/>
    </row>
    <row r="49" spans="1:6" hidden="1" x14ac:dyDescent="0.2">
      <c r="A49" s="43"/>
      <c r="B49" s="43"/>
      <c r="C49" s="43"/>
      <c r="D49" s="43"/>
      <c r="E49" s="43"/>
      <c r="F49" s="26"/>
    </row>
    <row r="50" spans="1:6" hidden="1" x14ac:dyDescent="0.2">
      <c r="A50" s="43"/>
      <c r="B50" s="43"/>
      <c r="C50" s="43"/>
      <c r="D50" s="43"/>
      <c r="E50" s="43"/>
      <c r="F50" s="26"/>
    </row>
    <row r="51" spans="1:6" hidden="1" x14ac:dyDescent="0.2"/>
    <row r="52" spans="1:6" hidden="1" x14ac:dyDescent="0.2"/>
    <row r="53" spans="1:6" hidden="1" x14ac:dyDescent="0.2"/>
    <row r="54" spans="1:6" hidden="1" x14ac:dyDescent="0.2"/>
    <row r="55" spans="1:6" hidden="1" x14ac:dyDescent="0.2"/>
    <row r="56" spans="1:6" hidden="1" x14ac:dyDescent="0.2"/>
    <row r="57" spans="1:6" hidden="1" x14ac:dyDescent="0.2"/>
    <row r="58" spans="1:6" hidden="1" x14ac:dyDescent="0.2"/>
    <row r="59" spans="1:6" hidden="1" x14ac:dyDescent="0.2"/>
    <row r="60" spans="1:6" hidden="1" x14ac:dyDescent="0.2"/>
    <row r="61" spans="1:6" hidden="1" x14ac:dyDescent="0.2"/>
    <row r="62" spans="1:6" x14ac:dyDescent="0.2"/>
    <row r="63" spans="1:6" x14ac:dyDescent="0.2"/>
    <row r="64" spans="1:6" x14ac:dyDescent="0.2"/>
    <row r="65" x14ac:dyDescent="0.2"/>
    <row r="66" x14ac:dyDescent="0.2"/>
    <row r="67" x14ac:dyDescent="0.2"/>
    <row r="68" x14ac:dyDescent="0.2"/>
    <row r="69" x14ac:dyDescent="0.2"/>
    <row r="70" x14ac:dyDescent="0.2"/>
  </sheetData>
  <sheetProtection sheet="1" formatCells="0" insertRows="0" deleteRows="0"/>
  <mergeCells count="10">
    <mergeCell ref="D36:E36"/>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8 A19:A35" xr:uid="{00000000-0002-0000-04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B11:B18 B19:B35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G9" sqref="G9"/>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36" t="s">
        <v>16</v>
      </c>
      <c r="B1" s="136"/>
      <c r="C1" s="136"/>
      <c r="D1" s="136"/>
      <c r="E1" s="136"/>
      <c r="F1" s="136"/>
    </row>
    <row r="2" spans="1:6" ht="21" customHeight="1" x14ac:dyDescent="0.2">
      <c r="A2" s="4" t="s">
        <v>2</v>
      </c>
      <c r="B2" s="139" t="str">
        <f>'Summary and sign-off'!B2:F2</f>
        <v>Independent Police Conduct Authority</v>
      </c>
      <c r="C2" s="139"/>
      <c r="D2" s="139"/>
      <c r="E2" s="139"/>
      <c r="F2" s="139"/>
    </row>
    <row r="3" spans="1:6" ht="21" customHeight="1" x14ac:dyDescent="0.2">
      <c r="A3" s="4" t="s">
        <v>3</v>
      </c>
      <c r="B3" s="139" t="str">
        <f>'Summary and sign-off'!B3:F3</f>
        <v>Judge Colin Doherty</v>
      </c>
      <c r="C3" s="139"/>
      <c r="D3" s="139"/>
      <c r="E3" s="139"/>
      <c r="F3" s="139"/>
    </row>
    <row r="4" spans="1:6" ht="21" customHeight="1" x14ac:dyDescent="0.2">
      <c r="A4" s="4" t="s">
        <v>46</v>
      </c>
      <c r="B4" s="139">
        <f>'Summary and sign-off'!B4:F4</f>
        <v>43647</v>
      </c>
      <c r="C4" s="139"/>
      <c r="D4" s="139"/>
      <c r="E4" s="139"/>
      <c r="F4" s="139"/>
    </row>
    <row r="5" spans="1:6" ht="21" customHeight="1" x14ac:dyDescent="0.2">
      <c r="A5" s="4" t="s">
        <v>47</v>
      </c>
      <c r="B5" s="139">
        <f>'Summary and sign-off'!B5:F5</f>
        <v>44012</v>
      </c>
      <c r="C5" s="139"/>
      <c r="D5" s="139"/>
      <c r="E5" s="139"/>
      <c r="F5" s="139"/>
    </row>
    <row r="6" spans="1:6" ht="21" customHeight="1" x14ac:dyDescent="0.2">
      <c r="A6" s="4" t="s">
        <v>118</v>
      </c>
      <c r="B6" s="134" t="s">
        <v>39</v>
      </c>
      <c r="C6" s="134"/>
      <c r="D6" s="134"/>
      <c r="E6" s="134"/>
      <c r="F6" s="134"/>
    </row>
    <row r="7" spans="1:6" ht="21" customHeight="1" x14ac:dyDescent="0.2">
      <c r="A7" s="4" t="s">
        <v>69</v>
      </c>
      <c r="B7" s="134" t="s">
        <v>80</v>
      </c>
      <c r="C7" s="134"/>
      <c r="D7" s="134"/>
      <c r="E7" s="134"/>
      <c r="F7" s="134"/>
    </row>
    <row r="8" spans="1:6" ht="36" customHeight="1" x14ac:dyDescent="0.2">
      <c r="A8" s="143" t="s">
        <v>36</v>
      </c>
      <c r="B8" s="143"/>
      <c r="C8" s="143"/>
      <c r="D8" s="143"/>
      <c r="E8" s="143"/>
      <c r="F8" s="143"/>
    </row>
    <row r="9" spans="1:6" ht="36" customHeight="1" x14ac:dyDescent="0.2">
      <c r="A9" s="151" t="s">
        <v>87</v>
      </c>
      <c r="B9" s="152"/>
      <c r="C9" s="152"/>
      <c r="D9" s="152"/>
      <c r="E9" s="152"/>
      <c r="F9" s="152"/>
    </row>
    <row r="10" spans="1:6" ht="39" customHeight="1" x14ac:dyDescent="0.2">
      <c r="A10" s="18" t="s">
        <v>33</v>
      </c>
      <c r="B10" s="9" t="s">
        <v>114</v>
      </c>
      <c r="C10" s="9" t="s">
        <v>51</v>
      </c>
      <c r="D10" s="9" t="s">
        <v>17</v>
      </c>
      <c r="E10" s="9" t="s">
        <v>52</v>
      </c>
      <c r="F10" s="9" t="s">
        <v>83</v>
      </c>
    </row>
    <row r="11" spans="1:6" s="70" customFormat="1" hidden="1" x14ac:dyDescent="0.2">
      <c r="A11" s="94"/>
      <c r="B11" s="95"/>
      <c r="C11" s="100"/>
      <c r="D11" s="95"/>
      <c r="E11" s="97"/>
      <c r="F11" s="96"/>
    </row>
    <row r="12" spans="1:6" s="70" customFormat="1" x14ac:dyDescent="0.2">
      <c r="A12" s="94" t="s">
        <v>153</v>
      </c>
      <c r="B12" s="98"/>
      <c r="C12" s="100"/>
      <c r="D12" s="98"/>
      <c r="E12" s="97"/>
      <c r="F12" s="99"/>
    </row>
    <row r="13" spans="1:6" s="70" customFormat="1" x14ac:dyDescent="0.2">
      <c r="A13" s="94"/>
      <c r="B13" s="98"/>
      <c r="C13" s="100"/>
      <c r="D13" s="98"/>
      <c r="E13" s="97"/>
      <c r="F13" s="99"/>
    </row>
    <row r="14" spans="1:6" s="70" customFormat="1" x14ac:dyDescent="0.2">
      <c r="A14" s="94"/>
      <c r="B14" s="98"/>
      <c r="C14" s="100"/>
      <c r="D14" s="98"/>
      <c r="E14" s="97"/>
      <c r="F14" s="99"/>
    </row>
    <row r="15" spans="1:6" s="70" customFormat="1" x14ac:dyDescent="0.2">
      <c r="A15" s="94"/>
      <c r="B15" s="98"/>
      <c r="C15" s="100"/>
      <c r="D15" s="98"/>
      <c r="E15" s="97"/>
      <c r="F15" s="99"/>
    </row>
    <row r="16" spans="1:6" s="70" customFormat="1" x14ac:dyDescent="0.2">
      <c r="A16" s="94"/>
      <c r="B16" s="98"/>
      <c r="C16" s="100"/>
      <c r="D16" s="98"/>
      <c r="E16" s="97"/>
      <c r="F16" s="99"/>
    </row>
    <row r="17" spans="1:7" s="70" customFormat="1" x14ac:dyDescent="0.2">
      <c r="A17" s="94"/>
      <c r="B17" s="98"/>
      <c r="C17" s="100"/>
      <c r="D17" s="98"/>
      <c r="E17" s="97"/>
      <c r="F17" s="99"/>
    </row>
    <row r="18" spans="1:7" s="70" customFormat="1" x14ac:dyDescent="0.2">
      <c r="A18" s="94"/>
      <c r="B18" s="98"/>
      <c r="C18" s="100"/>
      <c r="D18" s="98"/>
      <c r="E18" s="97"/>
      <c r="F18" s="99"/>
    </row>
    <row r="19" spans="1:7" s="70" customFormat="1" x14ac:dyDescent="0.2">
      <c r="A19" s="94"/>
      <c r="B19" s="98"/>
      <c r="C19" s="100"/>
      <c r="D19" s="98"/>
      <c r="E19" s="97"/>
      <c r="F19" s="99"/>
    </row>
    <row r="20" spans="1:7" s="70" customFormat="1" x14ac:dyDescent="0.2">
      <c r="A20" s="94"/>
      <c r="B20" s="98"/>
      <c r="C20" s="100"/>
      <c r="D20" s="98"/>
      <c r="E20" s="97"/>
      <c r="F20" s="99"/>
    </row>
    <row r="21" spans="1:7" s="70" customFormat="1" x14ac:dyDescent="0.2">
      <c r="A21" s="94"/>
      <c r="B21" s="98"/>
      <c r="C21" s="100"/>
      <c r="D21" s="98"/>
      <c r="E21" s="97"/>
      <c r="F21" s="99"/>
    </row>
    <row r="22" spans="1:7" s="70" customFormat="1" x14ac:dyDescent="0.2">
      <c r="A22" s="94"/>
      <c r="B22" s="98"/>
      <c r="C22" s="100"/>
      <c r="D22" s="98"/>
      <c r="E22" s="97"/>
      <c r="F22" s="99"/>
    </row>
    <row r="23" spans="1:7" s="70" customFormat="1" x14ac:dyDescent="0.2">
      <c r="A23" s="94"/>
      <c r="B23" s="98"/>
      <c r="C23" s="100"/>
      <c r="D23" s="98"/>
      <c r="E23" s="97"/>
      <c r="F23" s="99"/>
    </row>
    <row r="24" spans="1:7" s="70" customFormat="1" hidden="1" x14ac:dyDescent="0.2">
      <c r="A24" s="94"/>
      <c r="B24" s="95"/>
      <c r="C24" s="100"/>
      <c r="D24" s="95"/>
      <c r="E24" s="97"/>
      <c r="F24" s="96"/>
    </row>
    <row r="25" spans="1:7" ht="34.5" customHeight="1" x14ac:dyDescent="0.2">
      <c r="A25" s="72" t="s">
        <v>115</v>
      </c>
      <c r="B25" s="73" t="s">
        <v>19</v>
      </c>
      <c r="C25" s="74">
        <f>C26+C27</f>
        <v>0</v>
      </c>
      <c r="D25" s="109" t="str">
        <f>IF(SUBTOTAL(3,C11:C24)=SUBTOTAL(103,C11:C24),'Summary and sign-off'!$A$47,'Summary and sign-off'!$A$48)</f>
        <v>Check - there are no hidden rows with data</v>
      </c>
      <c r="E25" s="153" t="str">
        <f>IF('Summary and sign-off'!F59='Summary and sign-off'!F53,'Summary and sign-off'!A51,'Summary and sign-off'!A49)</f>
        <v>Check - each entry provides sufficient information</v>
      </c>
      <c r="F25" s="153"/>
      <c r="G25" s="70"/>
    </row>
    <row r="26" spans="1:7" ht="25.5" customHeight="1" x14ac:dyDescent="0.25">
      <c r="A26" s="75"/>
      <c r="B26" s="76" t="s">
        <v>20</v>
      </c>
      <c r="C26" s="77">
        <f>COUNTIF(C11:C24,'Summary and sign-off'!A44)</f>
        <v>0</v>
      </c>
      <c r="D26" s="19"/>
      <c r="E26" s="20"/>
      <c r="F26" s="21"/>
    </row>
    <row r="27" spans="1:7" ht="25.5" customHeight="1" x14ac:dyDescent="0.25">
      <c r="A27" s="75"/>
      <c r="B27" s="76" t="s">
        <v>18</v>
      </c>
      <c r="C27" s="77">
        <f>COUNTIF(C11:C24,'Summary and sign-off'!A45)</f>
        <v>0</v>
      </c>
      <c r="D27" s="19"/>
      <c r="E27" s="20"/>
      <c r="F27" s="21"/>
    </row>
    <row r="28" spans="1:7" x14ac:dyDescent="0.2">
      <c r="A28" s="22"/>
      <c r="B28" s="23"/>
      <c r="C28" s="22"/>
      <c r="D28" s="24"/>
      <c r="E28" s="24"/>
      <c r="F28" s="22"/>
    </row>
    <row r="29" spans="1:7" x14ac:dyDescent="0.2">
      <c r="A29" s="23" t="s">
        <v>6</v>
      </c>
      <c r="B29" s="23"/>
      <c r="C29" s="23"/>
      <c r="D29" s="23"/>
      <c r="E29" s="23"/>
      <c r="F29" s="23"/>
    </row>
    <row r="30" spans="1:7" ht="12.6" customHeight="1" x14ac:dyDescent="0.2">
      <c r="A30" s="25" t="s">
        <v>34</v>
      </c>
      <c r="B30" s="22"/>
      <c r="C30" s="22"/>
      <c r="D30" s="22"/>
      <c r="E30" s="22"/>
      <c r="F30" s="26"/>
    </row>
    <row r="31" spans="1:7" x14ac:dyDescent="0.2">
      <c r="A31" s="25" t="s">
        <v>108</v>
      </c>
      <c r="B31" s="27"/>
      <c r="C31" s="28"/>
      <c r="D31" s="28"/>
      <c r="E31" s="28"/>
      <c r="F31" s="29"/>
    </row>
    <row r="32" spans="1:7" x14ac:dyDescent="0.2">
      <c r="A32" s="25" t="s">
        <v>11</v>
      </c>
      <c r="B32" s="30"/>
      <c r="C32" s="30"/>
      <c r="D32" s="30"/>
      <c r="E32" s="30"/>
      <c r="F32" s="30"/>
    </row>
    <row r="33" spans="1:6" ht="12.75" customHeight="1" x14ac:dyDescent="0.2">
      <c r="A33" s="25" t="s">
        <v>59</v>
      </c>
      <c r="B33" s="22"/>
      <c r="C33" s="22"/>
      <c r="D33" s="22"/>
      <c r="E33" s="22"/>
      <c r="F33" s="22"/>
    </row>
    <row r="34" spans="1:6" ht="12.95" customHeight="1" x14ac:dyDescent="0.2">
      <c r="A34" s="31" t="s">
        <v>21</v>
      </c>
      <c r="B34" s="32"/>
      <c r="C34" s="32"/>
      <c r="D34" s="32"/>
      <c r="E34" s="32"/>
      <c r="F34" s="32"/>
    </row>
    <row r="35" spans="1:6" x14ac:dyDescent="0.2">
      <c r="A35" s="33" t="s">
        <v>37</v>
      </c>
      <c r="B35" s="34"/>
      <c r="C35" s="29"/>
      <c r="D35" s="29"/>
      <c r="E35" s="29"/>
      <c r="F35" s="29"/>
    </row>
    <row r="36" spans="1:6" ht="12.75" customHeight="1" x14ac:dyDescent="0.2">
      <c r="A36" s="33" t="s">
        <v>117</v>
      </c>
      <c r="B36" s="25"/>
      <c r="C36" s="35"/>
      <c r="D36" s="35"/>
      <c r="E36" s="35"/>
      <c r="F36" s="35"/>
    </row>
    <row r="37" spans="1:6" ht="12.75" customHeight="1" x14ac:dyDescent="0.2">
      <c r="A37" s="25"/>
      <c r="B37" s="25"/>
      <c r="C37" s="35"/>
      <c r="D37" s="35"/>
      <c r="E37" s="35"/>
      <c r="F37" s="35"/>
    </row>
    <row r="38" spans="1:6" ht="12.75" hidden="1" customHeight="1" x14ac:dyDescent="0.2">
      <c r="A38" s="25"/>
      <c r="B38" s="25"/>
      <c r="C38" s="35"/>
      <c r="D38" s="35"/>
      <c r="E38" s="35"/>
      <c r="F38" s="35"/>
    </row>
    <row r="39" spans="1:6" hidden="1" x14ac:dyDescent="0.2"/>
    <row r="40" spans="1:6" hidden="1" x14ac:dyDescent="0.2"/>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C11:C24</xm:sqref>
        </x14:dataValidation>
        <x14:dataValidation type="list" errorStyle="information" operator="greaterThan" allowBlank="1" showInputMessage="1" prompt="Provide specific $ value if possible" xr:uid="{00000000-0002-0000-0500-000003000000}">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12165527-d881-4234-97f9-ee139a3f0c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Mihi Carlson</cp:lastModifiedBy>
  <cp:lastPrinted>2020-07-08T23:47:35Z</cp:lastPrinted>
  <dcterms:created xsi:type="dcterms:W3CDTF">2010-10-17T20:59:02Z</dcterms:created>
  <dcterms:modified xsi:type="dcterms:W3CDTF">2020-07-24T02:38:42Z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